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arleyesullivan\Desktop\OMB final kickoff Package\"/>
    </mc:Choice>
  </mc:AlternateContent>
  <xr:revisionPtr revIDLastSave="0" documentId="13_ncr:1_{5B76E582-FACB-42CD-94C7-B99D2AF67BBC}" xr6:coauthVersionLast="47" xr6:coauthVersionMax="47" xr10:uidLastSave="{00000000-0000-0000-0000-000000000000}"/>
  <bookViews>
    <workbookView xWindow="9620" yWindow="-5100" windowWidth="19180" windowHeight="10200" xr2:uid="{0B03B13D-F38C-4DD7-A617-0E78AD8D2429}"/>
  </bookViews>
  <sheets>
    <sheet name="0 - Intro + Instructions" sheetId="36" r:id="rId1"/>
    <sheet name="1 - Agency POCs" sheetId="23" r:id="rId2"/>
    <sheet name="2 - SUM &amp; BIC Plans" sheetId="26" r:id="rId3"/>
    <sheet name="3 - AoAs, Tier 0 and 1" sheetId="27" r:id="rId4"/>
    <sheet name="4 - Transactional Data" sheetId="30" r:id="rId5"/>
    <sheet name="5 - Training" sheetId="45" r:id="rId6"/>
    <sheet name="6 - Agency Maturity Framework" sheetId="52" r:id="rId7"/>
    <sheet name="7 - Agency KPI &amp; Target Summary" sheetId="51" r:id="rId8"/>
    <sheet name="Data Validation" sheetId="6" state="hidden" r:id="rId9"/>
  </sheets>
  <definedNames>
    <definedName name="_xlnm._FilterDatabase" localSheetId="4" hidden="1">'4 - Transactional Data'!$B$12:$J$1417</definedName>
    <definedName name="Agency">'0 - Intro + Instructions'!$E$9</definedName>
    <definedName name="Agency_Abbreviation">'0 - Intro + Instructions'!$F$9</definedName>
    <definedName name="CM_A_Ranking" localSheetId="6">'6 - Agency Maturity Framework'!$H$11</definedName>
    <definedName name="CM_A_Ranking">#REF!</definedName>
    <definedName name="CM_B_Ranking" localSheetId="6">'6 - Agency Maturity Framework'!$H$15</definedName>
    <definedName name="CM_B_Ranking">#REF!</definedName>
    <definedName name="CM_C_Ranking" localSheetId="6">'6 - Agency Maturity Framework'!$H$23</definedName>
    <definedName name="CM_C_Ranking">#REF!</definedName>
    <definedName name="CM_D_Ranking" localSheetId="6">'6 - Agency Maturity Framework'!$H$27</definedName>
    <definedName name="CM_D_Ranking">#REF!</definedName>
    <definedName name="CM_E_Ranking" localSheetId="6">'6 - Agency Maturity Framework'!$H$36</definedName>
    <definedName name="CM_E_Ranking">#REF!</definedName>
    <definedName name="CM_F_Ranking" localSheetId="6">'6 - Agency Maturity Framework'!$H$43</definedName>
    <definedName name="CM_F_Ranking">#REF!</definedName>
    <definedName name="CM_G_Ranking" localSheetId="6">'6 - Agency Maturity Framework'!#REF!</definedName>
    <definedName name="CM_G_Ranking">#REF!</definedName>
    <definedName name="CM_H_Ranking" localSheetId="6">'6 - Agency Maturity Framework'!$H$47</definedName>
    <definedName name="CM_H_Ranking">#REF!</definedName>
    <definedName name="CM_I_Ranking" localSheetId="6">'6 - Agency Maturity Framework'!$H$54</definedName>
    <definedName name="CM_I_Ranking">#REF!</definedName>
    <definedName name="No">'Data Validation'!$AC$65:$AC$66</definedName>
    <definedName name="Predicted_Common_Spend">'0 - Intro + Instructions'!$E$39</definedName>
    <definedName name="Select_AcquisitionPhase" localSheetId="6">Validation_AcquisitionPhases[Acquisition Phase]</definedName>
    <definedName name="Select_AcquisitionPhase">Validation_AcquisitionPhases[Acquisition Phase]</definedName>
    <definedName name="Select_Agency" localSheetId="6">Validation_Agencies[Agency Name]</definedName>
    <definedName name="Select_Agency">Validation_Agencies[Agency Name]</definedName>
    <definedName name="Select_AoA_0_1_Tier" localSheetId="6">Validation_AoA_0_1_Tiers[AoAs 0/1 Tier]</definedName>
    <definedName name="Select_AoA_0_1_Tier">Validation_AoA_0_1_Tiers[AoAs 0/1 Tier]</definedName>
    <definedName name="Select_CM_Ranking" localSheetId="6">Validation_CM_Rankings[Ranking]</definedName>
    <definedName name="Select_CM_Ranking">Validation_CM_Rankings[Ranking]</definedName>
    <definedName name="Select_Frequency" localSheetId="6">Validation_Frequency[Frequency]</definedName>
    <definedName name="Select_Frequency">Validation_Frequency[Frequency]</definedName>
    <definedName name="Select_JustificationCode" localSheetId="6">Validation_JustificationCodes[Justification Code Dropdown]</definedName>
    <definedName name="Select_JustificationCode">Validation_JustificationCodes[Justification Code Dropdown]</definedName>
    <definedName name="Select_L1Category" localSheetId="6">Validation_L1Categories[L1 Category]</definedName>
    <definedName name="Select_L1Category">Validation_L1Categories[L1 Category]</definedName>
    <definedName name="Select_L2Category" localSheetId="6">Validation_L2Categories[L2 Category]</definedName>
    <definedName name="Select_L2Category">Validation_L2Categories[L2 Category]</definedName>
    <definedName name="Select_SUM_BIC_Tier" localSheetId="6">Validation_SUM_BIC_Tiers[SUM + BIC Tier]</definedName>
    <definedName name="Select_SUM_BIC_Tier">Validation_SUM_BIC_Tiers[SUM + BIC Tier]</definedName>
    <definedName name="Select_TrainingCourse" localSheetId="6">Validation_TrainingCourses[Course '#/agency, Course Name]</definedName>
    <definedName name="Select_TrainingCourse">Validation_TrainingCourses[Course '#/agency, Course Name]</definedName>
    <definedName name="Select_YN" localSheetId="6">Validation_YN[Y/N]</definedName>
    <definedName name="Select_YN">Validation_YN[Y/N]</definedName>
    <definedName name="Total_BIC">'7 - Agency KPI &amp; Target Summary'!$L$19</definedName>
    <definedName name="Total_SUM">'7 - Agency KPI &amp; Target Summary'!$F$19</definedName>
    <definedName name="Total_Training">'7 - Agency KPI &amp; Target Summary'!$F$31</definedName>
    <definedName name="Yes">'Data Validation'!$AB$65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29" roundtripDataChecksum="B5c61huX1WMnav3PFNbd0ndalhn4dJEYaGDEpVyipDc="/>
    </ext>
  </extLst>
</workbook>
</file>

<file path=xl/calcChain.xml><?xml version="1.0" encoding="utf-8"?>
<calcChain xmlns="http://schemas.openxmlformats.org/spreadsheetml/2006/main">
  <c r="F20" i="51" l="1"/>
  <c r="H54" i="52"/>
  <c r="L19" i="51" l="1"/>
  <c r="F19" i="51"/>
  <c r="H47" i="52"/>
  <c r="H43" i="52"/>
  <c r="H36" i="52"/>
  <c r="H27" i="52"/>
  <c r="H23" i="52"/>
  <c r="H19" i="52"/>
  <c r="H11" i="52"/>
  <c r="H15" i="52"/>
  <c r="B8" i="52"/>
  <c r="AC57" i="6"/>
  <c r="L31" i="51" l="1"/>
  <c r="L33" i="51" s="1"/>
  <c r="F31" i="51"/>
  <c r="L17" i="51"/>
  <c r="F17" i="51"/>
  <c r="J11" i="51"/>
  <c r="B11" i="45"/>
  <c r="C8" i="45"/>
  <c r="F9" i="36" l="1"/>
  <c r="B8" i="23"/>
  <c r="F57" i="52" l="1"/>
  <c r="F56" i="52"/>
  <c r="F55" i="52"/>
  <c r="F54" i="52"/>
  <c r="F46" i="52"/>
  <c r="F38" i="52"/>
  <c r="F53" i="52"/>
  <c r="F37" i="52"/>
  <c r="F48" i="52"/>
  <c r="F39" i="52"/>
  <c r="F45" i="52"/>
  <c r="F52" i="52"/>
  <c r="F44" i="52"/>
  <c r="F43" i="52"/>
  <c r="F51" i="52"/>
  <c r="F50" i="52"/>
  <c r="F42" i="52"/>
  <c r="F49" i="52"/>
  <c r="F41" i="52"/>
  <c r="F40" i="52"/>
  <c r="F47" i="52"/>
  <c r="F35" i="52"/>
  <c r="F34" i="52"/>
  <c r="F31" i="52"/>
  <c r="F30" i="52"/>
  <c r="F32" i="52"/>
  <c r="F36" i="52"/>
  <c r="F33" i="52"/>
  <c r="F28" i="52"/>
  <c r="F20" i="52"/>
  <c r="F18" i="52"/>
  <c r="F13" i="52"/>
  <c r="F27" i="52"/>
  <c r="F19" i="52"/>
  <c r="F11" i="52"/>
  <c r="F25" i="52"/>
  <c r="F15" i="52"/>
  <c r="F22" i="52"/>
  <c r="F29" i="52"/>
  <c r="F26" i="52"/>
  <c r="F14" i="52"/>
  <c r="F23" i="52"/>
  <c r="F17" i="52"/>
  <c r="F24" i="52"/>
  <c r="F12" i="52"/>
  <c r="F16" i="52"/>
  <c r="F21" i="52"/>
  <c r="F22" i="51"/>
  <c r="F24" i="51" s="1"/>
  <c r="F25" i="51" s="1"/>
  <c r="F33" i="51"/>
  <c r="L22" i="51"/>
  <c r="B8" i="30"/>
  <c r="C8" i="27"/>
  <c r="V6" i="6"/>
  <c r="F35" i="51" l="1"/>
  <c r="F36" i="51" s="1"/>
  <c r="L24" i="51"/>
  <c r="L25" i="51" s="1"/>
  <c r="B11" i="26"/>
  <c r="C8" i="26"/>
  <c r="B11" i="27"/>
  <c r="H12" i="23" l="1"/>
  <c r="R6" i="6"/>
  <c r="R7" i="6" s="1"/>
  <c r="R8" i="6" s="1"/>
  <c r="R9" i="6" s="1"/>
  <c r="R10" i="6" s="1"/>
  <c r="R11" i="6" s="1"/>
  <c r="R12" i="6" s="1"/>
  <c r="R13" i="6" s="1"/>
  <c r="R14" i="6" s="1"/>
  <c r="R15" i="6" s="1"/>
  <c r="D7" i="6"/>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Alana Wertheimer</author>
    <author>Nick Mason</author>
  </authors>
  <commentList>
    <comment ref="B11" authorId="0" shapeId="0" xr:uid="{57F2C26B-14DA-44AC-8E12-12E07A7B45BF}">
      <text>
        <r>
          <rPr>
            <b/>
            <sz val="9"/>
            <color indexed="81"/>
            <rFont val="Roboto"/>
          </rPr>
          <t xml:space="preserve">SAO (Senior Accountable Official) - </t>
        </r>
        <r>
          <rPr>
            <sz val="9"/>
            <color indexed="81"/>
            <rFont val="Roboto"/>
          </rPr>
          <t xml:space="preserve">
MUST BE at Dept. Secretary level or equivalent. A position referenced in OMB M-19-13. Signs off on agency plans.</t>
        </r>
      </text>
    </comment>
    <comment ref="B12" authorId="0" shapeId="0" xr:uid="{9D4221FD-28CB-4C5F-85FA-71AEE38C863C}">
      <text>
        <r>
          <rPr>
            <b/>
            <sz val="9"/>
            <color indexed="81"/>
            <rFont val="Roboto"/>
          </rPr>
          <t xml:space="preserve">CMLC Principal </t>
        </r>
        <r>
          <rPr>
            <sz val="9"/>
            <color indexed="81"/>
            <rFont val="Roboto"/>
          </rPr>
          <t>- Agency representative responsible for decision-making as part of the Category Management Leadership Council.
(</t>
        </r>
        <r>
          <rPr>
            <u/>
            <sz val="9"/>
            <color indexed="81"/>
            <rFont val="Roboto"/>
          </rPr>
          <t>not all agencies have a CMLC Principal</t>
        </r>
        <r>
          <rPr>
            <sz val="9"/>
            <color indexed="81"/>
            <rFont val="Roboto"/>
          </rPr>
          <t xml:space="preserve"> - only VOTING MEMBERS: Departments of Defense (Office of the Secretary of Defense, Department of the Army, Department of the Navy, Department of the Air Force, and the Defense Logistics Agency), Energy, Health and Human Services, Homeland Security, Veterans Affairs, the General Services Administration (GSA), and the National Aeronautics and Space Administration)</t>
        </r>
      </text>
    </comment>
    <comment ref="B13" authorId="0" shapeId="0" xr:uid="{E869E5F4-FAD8-4C1B-B0DA-7CABE4F1F35C}">
      <text>
        <r>
          <rPr>
            <b/>
            <sz val="9"/>
            <color indexed="81"/>
            <rFont val="Roboto"/>
          </rPr>
          <t>CMLC Lead</t>
        </r>
        <r>
          <rPr>
            <sz val="9"/>
            <color indexed="81"/>
            <rFont val="Roboto"/>
          </rPr>
          <t xml:space="preserve"> - Main point of contact for the GWCM PMO related to CM agency plans.</t>
        </r>
      </text>
    </comment>
    <comment ref="B14" authorId="0" shapeId="0" xr:uid="{2EF3FA5E-435F-42AC-A9C2-A26971E9F00D}">
      <text>
        <r>
          <rPr>
            <b/>
            <sz val="9"/>
            <color indexed="81"/>
            <rFont val="Roboto"/>
          </rPr>
          <t>CM Data Analyst</t>
        </r>
        <r>
          <rPr>
            <sz val="9"/>
            <color indexed="81"/>
            <rFont val="Roboto"/>
          </rPr>
          <t xml:space="preserve"> - Works with GWCM PMO data team on agency inputs feeding into the CM dashboards; they will also be part of the CM Data Working Group.</t>
        </r>
      </text>
    </comment>
    <comment ref="B15" authorId="0" shapeId="0" xr:uid="{44FF2097-CFC2-4146-AD79-FB3D9E091DD0}">
      <text>
        <r>
          <rPr>
            <b/>
            <sz val="9"/>
            <color indexed="81"/>
            <rFont val="Roboto"/>
          </rPr>
          <t>CM Training POC</t>
        </r>
        <r>
          <rPr>
            <sz val="9"/>
            <color indexed="81"/>
            <rFont val="Roboto"/>
          </rPr>
          <t xml:space="preserve"> - Works with GWCM PMO to track training completion rates and coordinate internal department/agency trainings.</t>
        </r>
      </text>
    </comment>
    <comment ref="B16" authorId="0" shapeId="0" xr:uid="{59A3BF97-2D64-454D-8DC2-B1C560FE767B}">
      <text>
        <r>
          <rPr>
            <b/>
            <sz val="9"/>
            <color indexed="81"/>
            <rFont val="Roboto"/>
          </rPr>
          <t>CM Implementation Group POC -</t>
        </r>
        <r>
          <rPr>
            <sz val="9"/>
            <color indexed="81"/>
            <rFont val="Roboto"/>
          </rPr>
          <t xml:space="preserve"> Agency evangelist for increasing CM awareness and adoption; meets semi-annually to discuss CM priorities and advancements.</t>
        </r>
      </text>
    </comment>
    <comment ref="B17" authorId="0" shapeId="0" xr:uid="{759DE182-5C39-4E9A-B048-3D1AFE57D60E}">
      <text>
        <r>
          <rPr>
            <b/>
            <sz val="9"/>
            <color indexed="81"/>
            <rFont val="Roboto"/>
          </rPr>
          <t xml:space="preserve">OSDBU/SB POC - </t>
        </r>
        <r>
          <rPr>
            <sz val="9"/>
            <color indexed="81"/>
            <rFont val="Roboto"/>
          </rPr>
          <t>Representative who works with agency leadership to develop SB plans, particularly in pursuit of disadvantaged SB goals.</t>
        </r>
      </text>
    </comment>
    <comment ref="B18" authorId="0" shapeId="0" xr:uid="{65C6CED6-7CE4-427A-B1C4-A2EC941481CB}">
      <text>
        <r>
          <rPr>
            <b/>
            <sz val="9"/>
            <color indexed="81"/>
            <rFont val="Roboto"/>
          </rPr>
          <t xml:space="preserve">Sustainability POC - </t>
        </r>
        <r>
          <rPr>
            <sz val="9"/>
            <color indexed="81"/>
            <rFont val="Roboto"/>
          </rPr>
          <t>Representative leading the agency's efforts to pursue Administration sustainability priorities.</t>
        </r>
      </text>
    </comment>
    <comment ref="B19" authorId="1" shapeId="0" xr:uid="{7B9A910C-1337-4985-B43C-66CF33F0E09B}">
      <text>
        <r>
          <rPr>
            <b/>
            <sz val="9"/>
            <color indexed="81"/>
            <rFont val="Tahoma"/>
            <family val="2"/>
          </rPr>
          <t xml:space="preserve">Agency-wide Industry Liaison - 
</t>
        </r>
        <r>
          <rPr>
            <sz val="9"/>
            <color indexed="81"/>
            <rFont val="Tahoma"/>
            <family val="2"/>
          </rPr>
          <t>Representative to serve as a conduit among acquisition stakeholders and promote strong
agency vendor communication practices.</t>
        </r>
      </text>
    </comment>
    <comment ref="F21" authorId="0" shapeId="0" xr:uid="{C0916A1B-73AE-4341-AC5C-59FFCFFA7DC1}">
      <text>
        <r>
          <rPr>
            <sz val="9"/>
            <color indexed="81"/>
            <rFont val="Roboto"/>
          </rPr>
          <t>Use the dropdown to select the relevant category for each agency-level category manager.</t>
        </r>
      </text>
    </comment>
    <comment ref="B22" authorId="0" shapeId="0" xr:uid="{F95D8B10-2108-4FE9-835A-53AFBD7D2657}">
      <text>
        <r>
          <rPr>
            <b/>
            <sz val="9"/>
            <color indexed="81"/>
            <rFont val="Roboto"/>
          </rPr>
          <t xml:space="preserve">Agency Level Category Manager (note: OPTIONAL) - </t>
        </r>
        <r>
          <rPr>
            <sz val="9"/>
            <color indexed="81"/>
            <rFont val="Roboto"/>
          </rPr>
          <t xml:space="preserve">Responsible for a given category of spend at the agency level; </t>
        </r>
        <r>
          <rPr>
            <u/>
            <sz val="9"/>
            <color indexed="81"/>
            <rFont val="Roboto"/>
          </rPr>
          <t>additional agency-level category managers should be added as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Alana Wertheimer</author>
    <author>Nick Mason</author>
  </authors>
  <commentList>
    <comment ref="C10" authorId="0" shapeId="0" xr:uid="{BA519AB7-8FBC-4C38-AC28-C2293412C08F}">
      <text>
        <r>
          <rPr>
            <sz val="10"/>
            <color rgb="FF000000"/>
            <rFont val="Roboto"/>
          </rPr>
          <t>*Optional - indicate component organization</t>
        </r>
      </text>
    </comment>
    <comment ref="D10" authorId="0" shapeId="0" xr:uid="{9216EFE2-0D05-4559-800A-679738B75E77}">
      <text>
        <r>
          <rPr>
            <sz val="10"/>
            <color rgb="FF000000"/>
            <rFont val="Roboto"/>
          </rPr>
          <t>*Optional - indicate component organization</t>
        </r>
      </text>
    </comment>
    <comment ref="E10" authorId="0" shapeId="0" xr:uid="{10C65FF5-0C0D-48F2-BF68-2B642389432C}">
      <text>
        <r>
          <rPr>
            <sz val="10"/>
            <color rgb="FF000000"/>
            <rFont val="Roboto"/>
          </rPr>
          <t>Indicate the name of the contract or program; if no official contract name exists, please designate a contract name based on the scope of the contract or program.</t>
        </r>
      </text>
    </comment>
    <comment ref="F10" authorId="1" shapeId="0" xr:uid="{84FDFBE5-A447-4660-9C24-836BCA6B26F7}">
      <text>
        <r>
          <rPr>
            <sz val="10"/>
            <color indexed="81"/>
            <rFont val="Roboto"/>
          </rPr>
          <t>Select the Level 1 Category most closely aligned with the contract. You may only select one option so select the "primary" or key category that best aligns.</t>
        </r>
      </text>
    </comment>
    <comment ref="G10" authorId="0" shapeId="0" xr:uid="{07A04D53-BCF2-4292-8DD2-72BD2A0E40BC}">
      <text>
        <r>
          <rPr>
            <sz val="10"/>
            <color rgb="FF000000"/>
            <rFont val="Roboto"/>
          </rPr>
          <t>Select the Level 2 Category (sub-category) most closely aligned with the contract. You may only select one option so select the "primary" or key sub-category that best aligns.</t>
        </r>
      </text>
    </comment>
    <comment ref="H10" authorId="0" shapeId="0" xr:uid="{EB3B91E4-D778-430F-8FEE-A77EF894CC5A}">
      <text>
        <r>
          <rPr>
            <sz val="10"/>
            <color rgb="FF000000"/>
            <rFont val="Roboto"/>
          </rPr>
          <t>FY25 SUM Tier planned for this contract (BIC, Tier 2, Tier 2-Small Business, Tier 1, Tier 1-Small Business)</t>
        </r>
      </text>
    </comment>
    <comment ref="I10" authorId="2" shapeId="0" xr:uid="{93623D7A-E87D-4CDB-A7BB-ABCB1A7A94FC}">
      <text>
        <r>
          <rPr>
            <sz val="10"/>
            <color indexed="81"/>
            <rFont val="Roboto"/>
          </rPr>
          <t xml:space="preserve">Reference PIID is for reporting orders under Indefinite Delivery Vehicles (IDV) such as a GWAC, IDC, FSS, BOA, or BPA, report the Procurement Instrument Identifier (Contract Number or Agreement Number) of the IDV. For the initial load of a BPA under a FSS, this is the FSS contract number. Note: BOA’s and BPA’s are with industry and not with other Federal Agencies.
</t>
        </r>
      </text>
    </comment>
    <comment ref="L10" authorId="0" shapeId="0" xr:uid="{86F82059-4BC0-4E73-A282-B8447C768B5A}">
      <text>
        <r>
          <rPr>
            <sz val="11"/>
            <color rgb="FF000000"/>
            <rFont val="Calibri"/>
            <family val="2"/>
            <scheme val="minor"/>
          </rPr>
          <t>Enter the estimated or planned obligations for this contract or program for FY 2024 (in dollars)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Alana Wertheimer</author>
    <author>Nick Mason</author>
  </authors>
  <commentList>
    <comment ref="C10" authorId="0" shapeId="0" xr:uid="{0172631D-F816-4903-8F63-08E4D7B146D3}">
      <text>
        <r>
          <rPr>
            <sz val="10"/>
            <color rgb="FF000000"/>
            <rFont val="Roboto"/>
          </rPr>
          <t>*Optional - indicate component organization</t>
        </r>
      </text>
    </comment>
    <comment ref="D10" authorId="0" shapeId="0" xr:uid="{2DB7B78B-4C99-40E1-ABB6-2A540780F042}">
      <text>
        <r>
          <rPr>
            <sz val="10"/>
            <color rgb="FF000000"/>
            <rFont val="Roboto"/>
          </rPr>
          <t>*Optional - indicate component organization</t>
        </r>
      </text>
    </comment>
    <comment ref="E10" authorId="0" shapeId="0" xr:uid="{4B73E1C6-886E-4E6E-B5E0-462BFFF3B6DF}">
      <text>
        <r>
          <rPr>
            <sz val="10"/>
            <color rgb="FF000000"/>
            <rFont val="Roboto"/>
          </rPr>
          <t>Indicate the name of the contract or program; if no official contract name exists, please designate a contract name based on the scope of the contract or program.</t>
        </r>
      </text>
    </comment>
    <comment ref="F10" authorId="1" shapeId="0" xr:uid="{C8CE2E55-FA71-4B21-AACB-BCEA41E22EAB}">
      <text>
        <r>
          <rPr>
            <sz val="10"/>
            <color indexed="81"/>
            <rFont val="Roboto"/>
          </rPr>
          <t>Select the Level 1 Category most closely aligned with the contract. You may only select one option so select the "primary" or key category that best aligns.</t>
        </r>
      </text>
    </comment>
    <comment ref="G10" authorId="0" shapeId="0" xr:uid="{70D7C4B6-5F5C-47AC-A4EA-A5BDE77544C4}">
      <text>
        <r>
          <rPr>
            <sz val="10"/>
            <color rgb="FF000000"/>
            <rFont val="Roboto"/>
          </rPr>
          <t>Select the Level 2 Category (sub-category) most closely aligned with the contract. You may only select one option so select the "primary" or key sub-category that best aligns.</t>
        </r>
      </text>
    </comment>
    <comment ref="H10" authorId="0" shapeId="0" xr:uid="{AE3F5E98-1EFA-4809-964A-38EBBA801AB6}">
      <text>
        <r>
          <rPr>
            <sz val="10"/>
            <color rgb="FF000000"/>
            <rFont val="Roboto"/>
          </rPr>
          <t>FY25 Tier planned for this contract (Tier 1, Tier 0)</t>
        </r>
      </text>
    </comment>
    <comment ref="I10" authorId="2" shapeId="0" xr:uid="{C991D915-5111-4D2E-9F75-7DA031FD6391}">
      <text>
        <r>
          <rPr>
            <sz val="10"/>
            <color indexed="81"/>
            <rFont val="Roboto"/>
          </rPr>
          <t>Reference PIID is for reporting orders under Indefinite Delivery Vehicles (IDV) such as a GWAC, IDC, FSS, BOA, or BPA, report the Procurement Instrument Identifier (Contract Number or Agreement Number) of the IDV. For the initial load of a BPA under a FSS, this is the FSS contract number. Note: BOA’s and BPA’s are with industry and not with other Federal Agencies.</t>
        </r>
        <r>
          <rPr>
            <sz val="9"/>
            <color indexed="81"/>
            <rFont val="Tahoma"/>
            <family val="2"/>
          </rPr>
          <t xml:space="preserve">
</t>
        </r>
      </text>
    </comment>
    <comment ref="L10" authorId="0" shapeId="0" xr:uid="{C04B36D8-E4ED-420F-BE14-BA6A829BEE7F}">
      <text>
        <r>
          <rPr>
            <sz val="10"/>
            <color rgb="FF000000"/>
            <rFont val="Roboto"/>
          </rPr>
          <t>Enter the estimated or planned obligations for this contract or program for FY 2025 (in dollars)</t>
        </r>
      </text>
    </comment>
    <comment ref="M10" authorId="1" shapeId="0" xr:uid="{12EEFC94-F8C0-40B0-B7BE-66C1ECB04143}">
      <text>
        <r>
          <rPr>
            <sz val="10"/>
            <color indexed="81"/>
            <rFont val="Roboto"/>
          </rPr>
          <t>Enter the anticipated spend over the life of this contract or program (in dollars)</t>
        </r>
      </text>
    </comment>
    <comment ref="N10" authorId="0" shapeId="0" xr:uid="{5C3C56B2-1CD2-4303-96B9-13A8606CFD19}">
      <text>
        <r>
          <rPr>
            <sz val="10"/>
            <color rgb="FF000000"/>
            <rFont val="Roboto"/>
          </rPr>
          <t>Select a justification code:
A1 - The agency expects to negotiate better pricing for products or specified services. 
A2 - The agency expects to negotiate better terms and conditions.
B1 - The agency expects to use contract types not available on existing BICs or other Government-wide contracts.
B2 - The agency’s needs cannot be adequately met by existing BICs or other Government-wide contracts (e.g., the agency needs a type of expertise not available on the existing contract).
B3 - A portion of the agency’s requirements fall outside the scope of the existing  BIC or other Government-wide contract (state if the requirements falling outside the existing contract are unique to the agency).
B4 - There is an established industrial base for the work that is not adequately reflected on existing  BICs or other Government-wide contracts.
B5 - There is no BIC or Government-wide contract for the type of product or service the agency is acquiring.
C1 - The agency believes the cost to spend is significantly lower for agency to acquire itself than to pay the stated fee.
D1 - The agency is at risk of not meeting its small business contracting goals and does not believe its requirement can be adequately met by small businesses on an existing contract or is seeking to grow its small business base. This includes local contracts set aside for small businesses pursuant to a comprehensive, organized agency level strategy, as approved by the agency and OMB pursuant to Attachment 3.
D2 - The information in the Acquisition Gateway is insufficient for the agency to make a suitability determination.
D3 - Other considerations not captured in the list above – explain.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Nick Mason</author>
  </authors>
  <commentList>
    <comment ref="E11" authorId="0" shapeId="0" xr:uid="{54D16190-99A7-4EA1-A117-59B154CB36AD}">
      <text>
        <r>
          <rPr>
            <sz val="10"/>
            <color indexed="81"/>
            <rFont val="Roboto"/>
          </rPr>
          <t>*Principals are designated for CMLC VOTING members only [Departments of Defense (Office of the Secretary of Defense, Department of the Army, Department of the Navy, Department of the Air Force, and the Defense Logistics Agency) Energy, Health and Human Services, Homeland Security, Veterans Affairs, the General Services Administration (GSA), and the National Aeronautics and Space Administration]</t>
        </r>
      </text>
    </comment>
    <comment ref="E40" authorId="0" shapeId="0" xr:uid="{3B5DD69E-EFAB-4529-A38A-6C3BBAFE6E23}">
      <text>
        <r>
          <rPr>
            <sz val="10"/>
            <color indexed="81"/>
            <rFont val="Roboto"/>
          </rPr>
          <t>**Supplier Base Dashboard, CM SB Dashboard and the Govt-wide Procurement Equity Tool</t>
        </r>
      </text>
    </comment>
    <comment ref="E56" authorId="0" shapeId="0" xr:uid="{42A274AF-F306-4AE9-BEA3-36D38ECA8513}">
      <text>
        <r>
          <rPr>
            <sz val="10"/>
            <color indexed="81"/>
            <rFont val="Roboto"/>
          </rPr>
          <t>*CM program standards for transactional pricing data are subject to formal review and future modification as directed in OMB Circular A-137, Strategic Management of Acquisition Data and Information</t>
        </r>
      </text>
    </comment>
  </commentList>
</comments>
</file>

<file path=xl/sharedStrings.xml><?xml version="1.0" encoding="utf-8"?>
<sst xmlns="http://schemas.openxmlformats.org/spreadsheetml/2006/main" count="6033" uniqueCount="1878">
  <si>
    <t>When/Where to Submit Your Agency Plan:</t>
  </si>
  <si>
    <t>This template is organized as follows:</t>
  </si>
  <si>
    <t>Resources</t>
  </si>
  <si>
    <t>Use the following hyperlinks to access actual spend data from the CM Dashboards, the Acquisition Gateway and related policies/guidance:</t>
  </si>
  <si>
    <t>GWCM Dashboards</t>
  </si>
  <si>
    <t>Best in Class Contract Resources</t>
  </si>
  <si>
    <t>Category Management Resources</t>
  </si>
  <si>
    <t>Acquisition Gateway</t>
  </si>
  <si>
    <t>OMB Memorandum 19-13</t>
  </si>
  <si>
    <t>OMB Memorandum 22-03</t>
  </si>
  <si>
    <t>GAO Report on CM</t>
  </si>
  <si>
    <t>Instructions</t>
  </si>
  <si>
    <t>Veterans Affairs, Department of</t>
  </si>
  <si>
    <t>Department Name</t>
  </si>
  <si>
    <t>*Component (Bureau/ Agency/ Office)</t>
  </si>
  <si>
    <t>Name of Contract or Program</t>
  </si>
  <si>
    <t>Program/Contract Contact (Name/Email)</t>
  </si>
  <si>
    <t>IT</t>
  </si>
  <si>
    <t>BIC</t>
  </si>
  <si>
    <t>Security Services</t>
  </si>
  <si>
    <t>Facilities &amp; Construction</t>
  </si>
  <si>
    <t>TIER 2</t>
  </si>
  <si>
    <t>Industrial Products &amp; Services</t>
  </si>
  <si>
    <t>Professional Services</t>
  </si>
  <si>
    <t>Business Administration</t>
  </si>
  <si>
    <t>Facilities Purchase &amp; Lease</t>
  </si>
  <si>
    <t>Medical</t>
  </si>
  <si>
    <t>Medical Equipment and Accessories and Supplies</t>
  </si>
  <si>
    <t>Office Management</t>
  </si>
  <si>
    <t>Office Management Products</t>
  </si>
  <si>
    <t>Human Capital</t>
  </si>
  <si>
    <t>Strategy, Policies, and Operations Plan</t>
  </si>
  <si>
    <t>TIER 1</t>
  </si>
  <si>
    <t>Management &amp; Advisory Services</t>
  </si>
  <si>
    <t>Agency</t>
  </si>
  <si>
    <t>USAID</t>
  </si>
  <si>
    <t>USDA</t>
  </si>
  <si>
    <t>DOC</t>
  </si>
  <si>
    <t>ED</t>
  </si>
  <si>
    <t>DOE</t>
  </si>
  <si>
    <t>EPA</t>
  </si>
  <si>
    <t>GSA</t>
  </si>
  <si>
    <t>HHS</t>
  </si>
  <si>
    <t>DHS</t>
  </si>
  <si>
    <t>HUD</t>
  </si>
  <si>
    <t>DOI</t>
  </si>
  <si>
    <t>DOJ</t>
  </si>
  <si>
    <t>DOL</t>
  </si>
  <si>
    <t>NASA</t>
  </si>
  <si>
    <t>NSF</t>
  </si>
  <si>
    <t>NRC</t>
  </si>
  <si>
    <t>OPM</t>
  </si>
  <si>
    <t>SBA</t>
  </si>
  <si>
    <t>SSA</t>
  </si>
  <si>
    <t>STATE</t>
  </si>
  <si>
    <t>DOT</t>
  </si>
  <si>
    <t>TREASURY</t>
  </si>
  <si>
    <t>VA</t>
  </si>
  <si>
    <t>DLA</t>
  </si>
  <si>
    <t>OSD</t>
  </si>
  <si>
    <t>Army</t>
  </si>
  <si>
    <t>Navy</t>
  </si>
  <si>
    <t>Data Validation</t>
  </si>
  <si>
    <t>Tier:</t>
  </si>
  <si>
    <t>Agencies:</t>
  </si>
  <si>
    <t>Yes/No:</t>
  </si>
  <si>
    <t>Justification Codes:</t>
  </si>
  <si>
    <t>Agency for International Development</t>
  </si>
  <si>
    <t>Yes</t>
  </si>
  <si>
    <t>A1</t>
  </si>
  <si>
    <t>Agriculture, Department of</t>
  </si>
  <si>
    <t>No</t>
  </si>
  <si>
    <t>A2</t>
  </si>
  <si>
    <t>Commerce, Department of</t>
  </si>
  <si>
    <t>B1</t>
  </si>
  <si>
    <t>Education, Department of</t>
  </si>
  <si>
    <t>B2</t>
  </si>
  <si>
    <t>Energy, Department of</t>
  </si>
  <si>
    <t>B3</t>
  </si>
  <si>
    <t>Environmental Protection Agency</t>
  </si>
  <si>
    <t>B4</t>
  </si>
  <si>
    <t>Transportation &amp; Logistics Services</t>
  </si>
  <si>
    <t>General Services Administration</t>
  </si>
  <si>
    <t>B5</t>
  </si>
  <si>
    <t>Health and Human Services, Department of</t>
  </si>
  <si>
    <t>C1</t>
  </si>
  <si>
    <t>Homeland Security, Department of</t>
  </si>
  <si>
    <t>D1</t>
  </si>
  <si>
    <t>Housing and Urban Development, Department of</t>
  </si>
  <si>
    <t>D2</t>
  </si>
  <si>
    <t>Interior, Department of the</t>
  </si>
  <si>
    <t>D3</t>
  </si>
  <si>
    <t>Justice, Department of</t>
  </si>
  <si>
    <t>Labor, Department of</t>
  </si>
  <si>
    <t>National Aeronautics and Space Administration</t>
  </si>
  <si>
    <t>National Science Foundation</t>
  </si>
  <si>
    <t>Nuclear Regulatory Commission</t>
  </si>
  <si>
    <t>Office of Personnel Management</t>
  </si>
  <si>
    <t>Small Business Administration</t>
  </si>
  <si>
    <t>Social Security Administration</t>
  </si>
  <si>
    <t>State, Department of</t>
  </si>
  <si>
    <t>Transportation, Department of</t>
  </si>
  <si>
    <t>Treasury, Department of</t>
  </si>
  <si>
    <t>Defense Logistics Agency</t>
  </si>
  <si>
    <t>Defense, Other (OSD)</t>
  </si>
  <si>
    <t>{Please select Agency Name}</t>
  </si>
  <si>
    <t>Construction Related Materials</t>
  </si>
  <si>
    <t>Ammunition</t>
  </si>
  <si>
    <t>Basic Materials</t>
  </si>
  <si>
    <t>Construction Related Services</t>
  </si>
  <si>
    <t>Drugs and Pharmaceutical Products</t>
  </si>
  <si>
    <t>Employee Relocation</t>
  </si>
  <si>
    <t>Facility Related Materials</t>
  </si>
  <si>
    <t>Facility Related Services</t>
  </si>
  <si>
    <t>Financial Services</t>
  </si>
  <si>
    <t>Fire/Rescue/Safety/Environmental Protection Equipment</t>
  </si>
  <si>
    <t>Fuels</t>
  </si>
  <si>
    <t>Furniture</t>
  </si>
  <si>
    <t>Hardware &amp; Tools</t>
  </si>
  <si>
    <t>Healthcare Services</t>
  </si>
  <si>
    <t>Legal Services</t>
  </si>
  <si>
    <t>Lodging</t>
  </si>
  <si>
    <t>Machinery and Components</t>
  </si>
  <si>
    <t>Marketing &amp; Public Relations</t>
  </si>
  <si>
    <t>Office Management Services</t>
  </si>
  <si>
    <t>Oils, Lubricants, and Waxes</t>
  </si>
  <si>
    <t>Package Delivery &amp; Packaging</t>
  </si>
  <si>
    <t>Passenger Travel</t>
  </si>
  <si>
    <t>Protective Apparel and Equipment</t>
  </si>
  <si>
    <t>Research &amp; Development</t>
  </si>
  <si>
    <t>Security Animals &amp; Related Svcs</t>
  </si>
  <si>
    <t>Security Systems</t>
  </si>
  <si>
    <t>Social Services</t>
  </si>
  <si>
    <t>Talent Acquisition</t>
  </si>
  <si>
    <t>Talent Development</t>
  </si>
  <si>
    <t>Technical &amp; Engineering Services</t>
  </si>
  <si>
    <t>Test &amp; Measurement Supplies</t>
  </si>
  <si>
    <t>Transportation Equipment</t>
  </si>
  <si>
    <t>Transportation of Things</t>
  </si>
  <si>
    <t>Travel Agent &amp; Misc Svcs</t>
  </si>
  <si>
    <t>Weapons</t>
  </si>
  <si>
    <t>Agency Name</t>
  </si>
  <si>
    <t xml:space="preserve">A1 - The agency expects to negotiate better pricing for products or specified services. </t>
  </si>
  <si>
    <t>A2 - The agency expects to negotiate better terms and conditions.</t>
  </si>
  <si>
    <t>B1 - The agency expects to use contract types not available on existing BICs or other Government-wide contracts.</t>
  </si>
  <si>
    <t>B2 - The agency’s needs cannot be adequately met by existing BICs or other Government-wide contracts (e.g., the agency needs a type of expertise not available on the existing contract).</t>
  </si>
  <si>
    <t>B3 - A portion of the agency’s requirements fall outside the scope of the existing  BIC or other Government-wide contract (state if the requirements falling outside the existing contract are unique to the agency).</t>
  </si>
  <si>
    <t>B4 - There is an established industrial base for the work that is not adequately reflected on existing  BICs or other Government-wide contracts.</t>
  </si>
  <si>
    <t>B5 - There is no BIC or Government-wide contract for the type of product or service the agency is acquiring.</t>
  </si>
  <si>
    <t>C1 - The agency believes the cost to spend is significantly lower for agency to acquire itself than to pay the stated fee.</t>
  </si>
  <si>
    <t>D1 - The agency is at risk of not meeting its small business contracting goals and does not believe its requirement can be adequately met by small businesses on an existing contract or is seeking to grow its small business base. This includes local contracts set aside for small businesses pursuant to a comprehensive, organized agency level strategy, as approved by the agency and OMB pursuant to Attachment 3.</t>
  </si>
  <si>
    <t>Acquisition Phase</t>
  </si>
  <si>
    <t>Additional Notes</t>
  </si>
  <si>
    <t>Does your agency have visibility into spend below the micro-purchase threshold?</t>
  </si>
  <si>
    <t>Contract Name</t>
  </si>
  <si>
    <t>Tier</t>
  </si>
  <si>
    <t>Is the solution able to submit a sample data file? (Y/N)</t>
  </si>
  <si>
    <t>Can the solution meet the standards as specified?  (Y/N)</t>
  </si>
  <si>
    <t xml:space="preserve">Notes </t>
  </si>
  <si>
    <t>Logistics Support Services</t>
  </si>
  <si>
    <t>Training</t>
  </si>
  <si>
    <t>Category</t>
  </si>
  <si>
    <t>Name</t>
  </si>
  <si>
    <t>Role</t>
  </si>
  <si>
    <t>Title</t>
  </si>
  <si>
    <t>Email</t>
  </si>
  <si>
    <t>SAO</t>
  </si>
  <si>
    <t>CMLC Principal</t>
  </si>
  <si>
    <t>CMLC Lead</t>
  </si>
  <si>
    <t>CM Data Analyst</t>
  </si>
  <si>
    <t>CM Training POC</t>
  </si>
  <si>
    <t>CMIG POC</t>
  </si>
  <si>
    <t>OSDBU/SB POC</t>
  </si>
  <si>
    <t>Sustainability POC</t>
  </si>
  <si>
    <t>Agency-Level Category Manager</t>
  </si>
  <si>
    <t>Value</t>
  </si>
  <si>
    <t>Abbreviation</t>
  </si>
  <si>
    <t>Y/N</t>
  </si>
  <si>
    <t>Justification Code</t>
  </si>
  <si>
    <t>Acquisition Phases:</t>
  </si>
  <si>
    <t>Solicitation</t>
  </si>
  <si>
    <t>D3 - Other considerations not captured in the list above – explain.</t>
  </si>
  <si>
    <t>Justification Code Dropdown</t>
  </si>
  <si>
    <t>SUM Target</t>
  </si>
  <si>
    <t>BIC Target</t>
  </si>
  <si>
    <t>Training Target</t>
  </si>
  <si>
    <t>Frequency:</t>
  </si>
  <si>
    <t>Frequency</t>
  </si>
  <si>
    <t>Can the solution submit transactional data on a regular basis? If so, with what frequency? (Monthly/Quarterly/Annually)</t>
  </si>
  <si>
    <t>D2 - The information in the Acquisition Gateway is insufficient for the agency to make a suitability determination.</t>
  </si>
  <si>
    <t>Learning</t>
  </si>
  <si>
    <t>Developing</t>
  </si>
  <si>
    <t>Mature</t>
  </si>
  <si>
    <t>Optimized</t>
  </si>
  <si>
    <t>CM Maturity Framework:</t>
  </si>
  <si>
    <t>Planning/Defining Requirements (Pre-Award)</t>
  </si>
  <si>
    <t>DAF</t>
  </si>
  <si>
    <t>TIER 1 - SB</t>
  </si>
  <si>
    <t>(1) Learning</t>
  </si>
  <si>
    <t>(2) Developing</t>
  </si>
  <si>
    <t>(3) Mature</t>
  </si>
  <si>
    <t>(4) Optimized</t>
  </si>
  <si>
    <t>L1 Category</t>
  </si>
  <si>
    <t>L2 Category</t>
  </si>
  <si>
    <t>Industrial Products Install/Maintenance/Repair</t>
  </si>
  <si>
    <t>IT Professional Services</t>
  </si>
  <si>
    <t>Products</t>
  </si>
  <si>
    <t>Capability As a Service</t>
  </si>
  <si>
    <t>Human Capital Evaluation</t>
  </si>
  <si>
    <t>Employee Relations</t>
  </si>
  <si>
    <t>Compensation and Benefits</t>
  </si>
  <si>
    <t>Security and Protection</t>
  </si>
  <si>
    <t>Motor Vehicles</t>
  </si>
  <si>
    <t>Travel</t>
  </si>
  <si>
    <t>SUM + BIC Tier</t>
  </si>
  <si>
    <t>AoAs 0/1 Tier</t>
  </si>
  <si>
    <t>Post-Award</t>
  </si>
  <si>
    <t>Why was a higher tier not suitable?</t>
  </si>
  <si>
    <t>If no, do you have the infrastructure to do so in the future? (Y/N)</t>
  </si>
  <si>
    <t>Yes - Monthly</t>
  </si>
  <si>
    <t>Yes - Quarterly</t>
  </si>
  <si>
    <t>Yes - Annually</t>
  </si>
  <si>
    <t>Yes - Other [See Notes]</t>
  </si>
  <si>
    <t>Course #/agency, Course Name</t>
  </si>
  <si>
    <t>ACQ 0830 Category Intelligence Report</t>
  </si>
  <si>
    <t>CACQ 007 Category Management Credential</t>
  </si>
  <si>
    <t>FCL-CM-2500 Category Management 101</t>
  </si>
  <si>
    <t>FCL-CM-2505 CM Dashboards and Tools Overview</t>
  </si>
  <si>
    <t>Training Courses:</t>
  </si>
  <si>
    <t>3 - Analyze alternatives to support investment decisions (Tier 0 and Tier 1 spend)</t>
  </si>
  <si>
    <t>Course (select from dropdown)</t>
  </si>
  <si>
    <t>This, along with inputs from other data in this template, will be used to calculate your agency’s projected SUM percentage noted in Tab 7.</t>
  </si>
  <si>
    <t>Please select your agency from the dropdown before continuing:</t>
  </si>
  <si>
    <t>0 - Introduction + Instructions</t>
  </si>
  <si>
    <t>1 - Agency Points of Contact</t>
  </si>
  <si>
    <t>3 - AoAs, Tier 0 and 1</t>
  </si>
  <si>
    <t>4 - Transactional Data Readiness</t>
  </si>
  <si>
    <t>yellow</t>
  </si>
  <si>
    <t>blue</t>
  </si>
  <si>
    <t>light blue</t>
  </si>
  <si>
    <t>gray</t>
  </si>
  <si>
    <t>Section headers - indicate instructions / area for inputs</t>
  </si>
  <si>
    <t>Inputs - indicate where you should add information (may be open text or dropdown)</t>
  </si>
  <si>
    <r>
      <t xml:space="preserve">Provided information - information &amp; calculations provided by PMO; </t>
    </r>
    <r>
      <rPr>
        <b/>
        <sz val="11"/>
        <color rgb="FF000000"/>
        <rFont val="Roboto"/>
      </rPr>
      <t>agencies SHOULD NOT edit gray cells</t>
    </r>
  </si>
  <si>
    <t>5 - Training Information</t>
  </si>
  <si>
    <t>5 - Training</t>
  </si>
  <si>
    <t>6 - Agency Maturity Framework</t>
  </si>
  <si>
    <t>Template Instructions:</t>
  </si>
  <si>
    <t>Summary</t>
  </si>
  <si>
    <t>SUM</t>
  </si>
  <si>
    <t>Army, Department of the</t>
  </si>
  <si>
    <t>Navy, Department of the</t>
  </si>
  <si>
    <t>Air Force, Department of</t>
  </si>
  <si>
    <t>Total SUM:</t>
  </si>
  <si>
    <t>Agency SUM Target:</t>
  </si>
  <si>
    <t>Variance to Target:</t>
  </si>
  <si>
    <t>Total BIC:</t>
  </si>
  <si>
    <t>Agency BIC Target:</t>
  </si>
  <si>
    <t>Calculated SUM %:</t>
  </si>
  <si>
    <t>Calculated BIC %:</t>
  </si>
  <si>
    <t>Total Training Participants:</t>
  </si>
  <si>
    <t>Predicted Common Spend</t>
  </si>
  <si>
    <t>Ranking</t>
  </si>
  <si>
    <t>Maturity</t>
  </si>
  <si>
    <t>Maturity Assessment Score:</t>
  </si>
  <si>
    <t>Categories:</t>
  </si>
  <si>
    <t>Maturity Assessment</t>
  </si>
  <si>
    <t>Contract PIID (If Known)</t>
  </si>
  <si>
    <t>link:</t>
  </si>
  <si>
    <t>Level 1 Category</t>
  </si>
  <si>
    <t>Level 2 Category</t>
  </si>
  <si>
    <t>Brief Contract Description</t>
  </si>
  <si>
    <t>TIER 2 - SB</t>
  </si>
  <si>
    <t>TIER 0 - DEFINITIVE CONTRACT</t>
  </si>
  <si>
    <t>TIER 0 - IDV</t>
  </si>
  <si>
    <t>TIER 0 - OTHER</t>
  </si>
  <si>
    <t>TIER 0 - PURCHASE ORDER</t>
  </si>
  <si>
    <t>Rating</t>
  </si>
  <si>
    <t>CM Policies and Processes</t>
  </si>
  <si>
    <t>CM Human Capital</t>
  </si>
  <si>
    <t>CM Knowledge &amp; Information Sharing</t>
  </si>
  <si>
    <t>Agency Selection:</t>
  </si>
  <si>
    <t>Navigating excel:</t>
  </si>
  <si>
    <t>Adding More Input Rows:</t>
  </si>
  <si>
    <t>Table headers - names of data fields (many contain details if you hover over)</t>
  </si>
  <si>
    <t>Agency Training Target:</t>
  </si>
  <si>
    <t>2 - Agency SUM &amp; BIC Plans</t>
  </si>
  <si>
    <t>As you work on your planning activities, you should work closely with your agency's OSDBU and/or the members of your agency’s Equity Team who are addressing the requirements in E.O. 13985 to reduce barriers for underserved communities and advance equity in procurement.</t>
  </si>
  <si>
    <t>Information Requested &amp; Directions:</t>
  </si>
  <si>
    <t>2 - Plans to Meet SUM &amp; BIC Goals</t>
  </si>
  <si>
    <t>4 - Transactional Data Sharing Readiness Assessment</t>
  </si>
  <si>
    <t>Agency-customized CM Overview / CM 101 (reviewed and approved by OMB)</t>
  </si>
  <si>
    <t>FCL-CM-2506 SBLA &amp; Procurement Equity Tool Overview</t>
  </si>
  <si>
    <t>This selection will auto-populate in all other tabs (except "4 - Transactional Data" where you will need to filter for your agency).</t>
  </si>
  <si>
    <t>Maturity Ranking (see below):</t>
  </si>
  <si>
    <t>Learning:
Developing:
Mature:
Optimized:</t>
  </si>
  <si>
    <t>Do you collect transactional pricing data for this contract? (Y/N)</t>
  </si>
  <si>
    <t>Gateway link:</t>
  </si>
  <si>
    <r>
      <t xml:space="preserve">Many of the tabs have tables for agencies to fill out with the relevant information. They each have one row to start but </t>
    </r>
    <r>
      <rPr>
        <b/>
        <sz val="11"/>
        <rFont val="Roboto"/>
      </rPr>
      <t>you will be expected to add more rows as needed</t>
    </r>
    <r>
      <rPr>
        <sz val="11"/>
        <rFont val="Roboto"/>
      </rPr>
      <t xml:space="preserve"> to capture all of your agency's information. To add a new row, begin adding text to one of the first few fields in the row directly below the last existing row in the table (do not start in a column with a dropdown). Once you hit enter in that field, the full row with yellow input boxes should appear for completion. You may paste information in the cells below - do not copy/paste merged cells or full rows from other sources (just cells with data). Repeat this process as needed.</t>
    </r>
  </si>
  <si>
    <r>
      <t xml:space="preserve">This template includes 6 input sections, to capture all of your agency's relevant CM information, initiatives, and results. </t>
    </r>
    <r>
      <rPr>
        <b/>
        <sz val="11"/>
        <color rgb="FF000000"/>
        <rFont val="Roboto"/>
      </rPr>
      <t>With your permission and support, the information provided in this plan could be used to support sharing of best practices, including showcased in Agency Engagement Seminars and/or Dashboard Demonstrations.</t>
    </r>
  </si>
  <si>
    <t>Scheduled FY25 Training Sessions:</t>
  </si>
  <si>
    <t>Please provide your agency’s common spend for FY25 here (projected, in dollars):</t>
  </si>
  <si>
    <t>FY25 Predicted Common Spend</t>
  </si>
  <si>
    <t>7 - FY25 Agency KPI &amp; Target Summary</t>
  </si>
  <si>
    <t>FY25 CM Planning Resources</t>
  </si>
  <si>
    <t>FY25 Category Management Agency Planning Template</t>
  </si>
  <si>
    <t>Projected Spend Inputs:</t>
  </si>
  <si>
    <t>Planned FY25 Tier</t>
  </si>
  <si>
    <t>https://acquisitiongateway.gov/category-management/resources/4151</t>
  </si>
  <si>
    <t>Department</t>
  </si>
  <si>
    <t>RefPIID</t>
  </si>
  <si>
    <t>Total Contract Value</t>
  </si>
  <si>
    <t>ARMY</t>
  </si>
  <si>
    <t>AMCOM Expedited Professional &amp; Engineering Support Services (EXPRESS) (BPA)</t>
  </si>
  <si>
    <t>ARMYAF WIRELESS/NEXT GENERATION WIRELESS (NEXGEN WIRELESS)</t>
  </si>
  <si>
    <t>AZD7442 Production (SARS-COV-2 Combination Antibody)</t>
  </si>
  <si>
    <t>Army HR Solutions Personnel Life Cycle Support Services</t>
  </si>
  <si>
    <t>Army HR Solutions Recruiting, Management, and Administrative Support Services</t>
  </si>
  <si>
    <t>CHESS - Cisco JELA</t>
  </si>
  <si>
    <t>Contract Support Services for the Army Capabilities Integration Center (ARCIC)</t>
  </si>
  <si>
    <t>Enhanced Army Global Logistics Enterprise II (BOA)</t>
  </si>
  <si>
    <t>Heavy Lift VIII</t>
  </si>
  <si>
    <t>Human Immunodeficiency Virus(es) Laboratory Testing Services</t>
  </si>
  <si>
    <t>Joint Enterprise Omnibus Program, Engineering and Technical Support (Acquisition) (JE-OPETS-A)</t>
  </si>
  <si>
    <t>Joint Enterprise Omnibus Program, Engineering and Technical Support (Business &amp; Analytical/Engineering &amp; Technical/Information Technology) (JE-OPETS-BEI)</t>
  </si>
  <si>
    <t>Joint Enterprise Omnibus Program, Engineering and Technical Support (Logistics and Medical) (JE-OPETS-LM)</t>
  </si>
  <si>
    <t>LOGCAP IV - Global Logistics and Support Services (GLASS) (Support Contract)</t>
  </si>
  <si>
    <t>Logistics Modernization Program (LMP)</t>
  </si>
  <si>
    <t>Oral Antiviral MK-4482 (1,696,629 Treatment Courses) (COVID)</t>
  </si>
  <si>
    <t>Pfizer COIVD-19 Vaccine (International Donation)</t>
  </si>
  <si>
    <t>Rapid Response - Third Generation (R2-3G) Program</t>
  </si>
  <si>
    <t>Responsive Strategic Sourcing for Services (RS3)</t>
  </si>
  <si>
    <t>SARS-CoV-2 (COVID-19) mRNA-1273 (Moderna) Vaccine (Production)</t>
  </si>
  <si>
    <t>Software and Systems Engineering Services (SSES) - NexGen</t>
  </si>
  <si>
    <t>Sustainment Center of Excellence (SCoE) Instructor, Training Support and Development (ITSD) Contract</t>
  </si>
  <si>
    <t>Tactical Equipment Tiered Umbrella Group</t>
  </si>
  <si>
    <t>Warfighter Field Operations Customer Support (FOCUS) II:</t>
  </si>
  <si>
    <t>CHESS - ITES-2 (Hardware)</t>
  </si>
  <si>
    <t>CHESS - ITES-2 (Services)</t>
  </si>
  <si>
    <t>CHESS - ITES-3 (Hardware)</t>
  </si>
  <si>
    <t>CHESS - ITES-3 (Services)</t>
  </si>
  <si>
    <t>CHESS - ITES-Software</t>
  </si>
  <si>
    <t>CHESS - ITES-Software 2</t>
  </si>
  <si>
    <t>CHESS - Multi-Functional Devices</t>
  </si>
  <si>
    <t>CLINICAL REFERENCE LABORATORY</t>
  </si>
  <si>
    <t>Clinical Reference Laboratory Testing Services</t>
  </si>
  <si>
    <t>DOD ENTERPRISE SOFTWARE INITIATIVE (DOD ESI) ADOBE SERVER SOFTWARE ESI</t>
  </si>
  <si>
    <t>DOD ENTERPRISE SOFTWARE INITIATIVE (DOD ESI) MICROSOFT SOFTWARE ESI</t>
  </si>
  <si>
    <t>Eaats Dfac</t>
  </si>
  <si>
    <t>Enhanced Army Global Logistics Enterprise (EAGLE) (Basic Ordering Agrmnt)</t>
  </si>
  <si>
    <t>Facility Support Operation Services</t>
  </si>
  <si>
    <t>Joint Enterprise - Contracted Logistics and Services Support II (JE-CLaSS II)</t>
  </si>
  <si>
    <t>Logistics Civil Augmentation Program (Inc. III)</t>
  </si>
  <si>
    <t>Logistics Civil Augmentation Program (Inc. IV)</t>
  </si>
  <si>
    <t>Logistics Civil Augmentation Program (Inc. V)</t>
  </si>
  <si>
    <t>Master Lease Container</t>
  </si>
  <si>
    <t>OCIE - Repair/Clean/Warehouse/Distribution</t>
  </si>
  <si>
    <t>Organizational Clothing and Individual Equipment (OCIE)</t>
  </si>
  <si>
    <t>Roof Replacement Michoud Assembly Facility</t>
  </si>
  <si>
    <t>TELOS ESI</t>
  </si>
  <si>
    <t>USACE Large Scale Construction</t>
  </si>
  <si>
    <t>USACE Large Scale Construction - 1 + 1 Barracks Construction, Ft Wainwright, Alaska (FTW360) (FY23)</t>
  </si>
  <si>
    <t>USACE Large Scale Construction - 185,000-Square-Foot Facility Design and Construction (Hill AFB - Layton, UT)</t>
  </si>
  <si>
    <t>USACE Large Scale Construction - 24-Inch Cutterhead Pipeline Dredge Rental (USACE-Mobile) (FY22)</t>
  </si>
  <si>
    <t>USACE Large Scale Construction - 3 Levee Reach2/Vinyard &amp; Harrison Sumps (FY23) (PRELIM. DESC.)</t>
  </si>
  <si>
    <t>USACE Large Scale Construction - 53rd Weapons Evaluation Group HQ and Maintenance Hangar Construction (Tyndall AFB) (FY22)</t>
  </si>
  <si>
    <t>USACE Large Scale Construction - A Ave Pump Station/Tree of Five Seasons - Reach 2 Phase 1 (FY23) (PRELIM. DESC.)</t>
  </si>
  <si>
    <t>USACE Large Scale Construction - A&amp;E Design Services IDIQ and Other Related Services Within the USACE (FY23) (PRELIM. DESC.)</t>
  </si>
  <si>
    <t>USACE Large Scale Construction - A-E Contracts for Hazardous, Toxic, and Radioactive Waste (HTRW) and Military Munitions (MM) Projects</t>
  </si>
  <si>
    <t>USACE Large Scale Construction - A-E Environmental Services ISO Various Military, Civil Works, and Interagency and International Services (IIS) Projects (USACE-Tulsa/SWD) (AECOM/HDR)</t>
  </si>
  <si>
    <t>USACE Large Scale Construction - A-E Environmental Services ISO Various Military, Civil Works, and Interagency and International Services (IIS) Projects (USACE-Tulsa/SWD) (CH2M)</t>
  </si>
  <si>
    <t>USACE Large Scale Construction - A-E Fuels Design and Inspection Services Worldwide (FY23)</t>
  </si>
  <si>
    <t>USACE Large Scale Construction - A-E General Design Services (USACE-Savannah) (FY21)</t>
  </si>
  <si>
    <t>USACE Large Scale Construction - A-E General Services ISO USACE-Tulsa District (SWT) Military, Civil Works, and International and Interagency Services</t>
  </si>
  <si>
    <t>USACE Large Scale Construction - A-E Geotechnical-Focused Engineering, In… (PRELIM. DESC.)</t>
  </si>
  <si>
    <t>USACE Large Scale Construction - A-E Hazardous, Toxic, Radioactive Waste (HTRW) (Environmental) IDIQ (LB) (USACE-Louisville)</t>
  </si>
  <si>
    <t>USACE Large Scale Construction - A-E Master Planning Services (USACE-SWD)</t>
  </si>
  <si>
    <t>USACE Large Scale Construction - A-E Mil/Civ Projects (FY23) (PRELIM. DESC.)</t>
  </si>
  <si>
    <t>USACE Large Scale Construction - A-E Mil/Civ Projects - USACE Nwd (FY23) (PRELIM. DESC.)</t>
  </si>
  <si>
    <t>USACE Large Scale Construction - A-E Military Projects - Ft. Worth District/SWF Region - Central TX Area Office</t>
  </si>
  <si>
    <t>USACE Large Scale Construction - A-E Military Projects - Ft. Worth District/SWF Region - Eastern Area Office</t>
  </si>
  <si>
    <t>USACE Large Scale Construction - A-E Military Projects - Ft. Worth District/SWF Region - South TX Area Office</t>
  </si>
  <si>
    <t>USACE Large Scale Construction - A-E Security and Renovation Design Services - Worldwide (FY23)</t>
  </si>
  <si>
    <t>USACE Large Scale Construction - A-E Services (DHS - Nationwide; USACE-SWD (Limited Nationwide)) (Border-Related)</t>
  </si>
  <si>
    <t>USACE Large Scale Construction - A-E Services (Environmental/Planning) (USACE-Pacific Ocean Division AoR) (Unrestricted)</t>
  </si>
  <si>
    <t>USACE Large Scale Construction - A-E Services (PRELIM. DESC.)</t>
  </si>
  <si>
    <t>USACE Large Scale Construction - A-E Services (Topographic Survey, Orthophotography, Cadastral Mapping and Land Parcel Mapping) (USACE-Pacific Region) (FY09)</t>
  </si>
  <si>
    <t>USACE Large Scale Construction - A-E Services - AF Materiel Command Headquarters Renovation Program (WPAFB)</t>
  </si>
  <si>
    <t>USACE Large Scale Construction - A-E Services - AF National Air and Space Intelligence Center (W-P AFB)</t>
  </si>
  <si>
    <t>USACE Large Scale Construction - A-E Services - Cedar Rapids Independ Ext Peer Review (USACE-Louisville) (FY16)</t>
  </si>
  <si>
    <t>USACE Large Scale Construction - A-E Services - Cost Engineering - USACE-Huntington Various Projects (FY23)</t>
  </si>
  <si>
    <t>USACE Large Scale Construction - A-E Services - Design Phase Support Services for Communications Systems within CENTCOM</t>
  </si>
  <si>
    <t>USACE Large Scale Construction - A-E Services - Military Design and Construction Program (USACE-Mobile District)</t>
  </si>
  <si>
    <t>USACE Large Scale Construction - A-E Services - Planning and Design Support - Civil Works Program, Mobile District</t>
  </si>
  <si>
    <t>USACE Large Scale Construction - A-E Services - Planning, Design and Construction (USACE-SAD/Mobile District)</t>
  </si>
  <si>
    <t>USACE Large Scale Construction - A-E Services - Regional Acquisition Environmental Tools (REAT)</t>
  </si>
  <si>
    <t>USACE Large Scale Construction - A-E Services - USACE-Mobile District’s Water and Wastewater Technical Center of Expertise (TCX) (FY22)</t>
  </si>
  <si>
    <t>USACE Large Scale Construction - A-E Services Air Force Reserve Command/Other Military Projects-USACE-Great Lakes Region</t>
  </si>
  <si>
    <t>USACE Large Scale Construction - A-E Services ISO USACE Mobile District Planning and Environmental Division</t>
  </si>
  <si>
    <t>USACE Large Scale Construction - A-E Services for Military and Interagency &amp; International Services (IIS) Projects - USACE-Seattle District / WA, OR, ID, and MT (FY18)</t>
  </si>
  <si>
    <t>USACE Large Scale Construction - A-E Services for POL (Petroleum, Oils, and Lubricants) Systems and Related Projects</t>
  </si>
  <si>
    <t>USACE Large Scale Construction - A-E Services for Renovate Building 1600 at Scott AFB, Il (FY17)</t>
  </si>
  <si>
    <t>USACE Large Scale Construction - A-E Services, Army Reserve Projects Nationwide (inc. Puerto Rico, Guam, and American Samoa) (USACE-Louisville)</t>
  </si>
  <si>
    <t>USACE Large Scale Construction - A-E South Bypass Channel Desgin (FY23) (PRELIM. DESC.)</t>
  </si>
  <si>
    <t>USACE Large Scale Construction - A-E Vertical Design Services (USACE-Albuquerque District)</t>
  </si>
  <si>
    <t>USACE Large Scale Construction - A-E Vertical Design Services - Military Planning and Design Program (USACE-Wilmington)</t>
  </si>
  <si>
    <t>USACE Large Scale Construction - A/E Environmental Services Contract (Hazardous, Toxic, Radioactive Waste (HTRW) and Military Munitions (MM) Projects) (FY23)</t>
  </si>
  <si>
    <t>USACE Large Scale Construction - A/E Services for USDA Forage Animal Production Research Laboratory (FAPRL) (FY21)</t>
  </si>
  <si>
    <t>USACE Large Scale Construction - Above-Ground Fuel Storage Tanks Construction (Tulsa, OK)</t>
  </si>
  <si>
    <t>USACE Large Scale Construction - Access Control Point (Acp) Gate 1</t>
  </si>
  <si>
    <t>USACE Large Scale Construction - Address Erosion and Levee Failure Risk - Sacramento, CA (FY23)</t>
  </si>
  <si>
    <t>USACE Large Scale Construction - Advanced Battle Management Ops Facility Construction (Robins AFB, GA) (FY22)</t>
  </si>
  <si>
    <t>USACE Large Scale Construction - Advanced Compound Semiconductor Laboratory/Microsystem Integration Facility Construction (Hanscom AFB)</t>
  </si>
  <si>
    <t>USACE Large Scale Construction - Advanced Individual Training Barracks Construction - Ft. Sill, OK (FY22)</t>
  </si>
  <si>
    <t>USACE Large Scale Construction - Air Force Civil Engineering Centers B-21 Beddown Mission - Planning, Design and Construction</t>
  </si>
  <si>
    <t>USACE Large Scale Construction - Air Force Reserve Command Nationwide A/E IDIQ (MATOC-Unrestricted)</t>
  </si>
  <si>
    <t>USACE Large Scale Construction - Air Traffic Control Tower</t>
  </si>
  <si>
    <t>USACE Large Scale Construction - Air Traffic Control Tower Construction - Azraq, Jordan (FY22)</t>
  </si>
  <si>
    <t>USACE Large Scale Construction - Aircraft Hangar Construction - Yuma Proving Ground, AZ (FY21)</t>
  </si>
  <si>
    <t>USACE Large Scale Construction - Aircraft Maintenance Hangar Construction (Wheeler Army Airfield, Hawaii)</t>
  </si>
  <si>
    <t>USACE Large Scale Construction - Airfield Elements and Support Facilities Design (FY23)</t>
  </si>
  <si>
    <t>USACE Large Scale Construction - Airfield Paving (FY21)</t>
  </si>
  <si>
    <t>USACE Large Scale Construction - Airfield Paving Design-Bid-Build / Design-Build Construction Projects (FY23)</t>
  </si>
  <si>
    <t>USACE Large Scale Construction - American River Common Features (ARCF) Erosion Control, Lower American River (LAR) Project 2 (Sacramento, CA) (FY22)</t>
  </si>
  <si>
    <t>USACE Large Scale Construction - Architect Engineer Services (USACE-Far East District) (FY23)</t>
  </si>
  <si>
    <t>USACE Large Scale Construction - Architect and Engineer Services (Galveston, TX)</t>
  </si>
  <si>
    <t>USACE Large Scale Construction - Architect and Engineering (A-E) Center of Standardization Program MATOC (FY23)</t>
  </si>
  <si>
    <t>USACE Large Scale Construction - Architect and Engineering Services (USACE-Mobile) (FY21)</t>
  </si>
  <si>
    <t>USACE Large Scale Construction - Architect and Engineering Services (USACE-Mobile) (June FY21)</t>
  </si>
  <si>
    <t>USACE Large Scale Construction - Architect and Engineering Services - USACE South Atlantic Division, Mobile District</t>
  </si>
  <si>
    <t>USACE Large Scale Construction - Architect and Engineering Services - USACE South Atlantic Division, Mobile District, Military Design and Construction Program</t>
  </si>
  <si>
    <t>USACE Large Scale Construction - Architect and Engineering Services - USACE-Mobile (FY23)</t>
  </si>
  <si>
    <t>USACE Large Scale Construction - Architect and Engineering Services ISO USACE-SAD</t>
  </si>
  <si>
    <t>USACE Large Scale Construction - Architect and Engineering Services to Support Cost Engineering (USACE-Mobile) (FY22)</t>
  </si>
  <si>
    <t>USACE Large Scale Construction - Architect, Engineering, Master Planning and Design Services ( Germany)</t>
  </si>
  <si>
    <t>USACE Large Scale Construction - Architect-Engineer (A-E) Multidiscipline Engineering and Design Services (FY23)</t>
  </si>
  <si>
    <t>USACE Large Scale Construction - Architect-Engineer (A-E) Services MATOC (USACE-Pittsburgh) (Unrestricted) (FY22)</t>
  </si>
  <si>
    <t>USACE Large Scale Construction - Architect-Engineer (AE) Services to Support Energy and Water Resiliency (FY23)</t>
  </si>
  <si>
    <t>USACE Large Scale Construction - Architect-Engineer Cost Engineering (CONUS and OCONUS Civil Works and Military Construction) (FY23)</t>
  </si>
  <si>
    <t>USACE Large Scale Construction - Architect-Engineer Design Services (USACE-Middle East) (FY23)</t>
  </si>
  <si>
    <t>USACE Large Scale Construction - Architect-Engineer Design of Military Fueling Facilities, Worldwide</t>
  </si>
  <si>
    <t>USACE Large Scale Construction - Architect-Engineer Multi-Discipline MATOC (USACE-Norfolk) (FY22)</t>
  </si>
  <si>
    <t>USACE Large Scale Construction - Architect-Engineer Services (Civil) (MILCON Projects) (USACE-Honolulu)</t>
  </si>
  <si>
    <t>USACE Large Scale Construction - Architect-Engineer Services (USACE-Baltimore) (FY23)</t>
  </si>
  <si>
    <t>USACE Large Scale Construction - Architect-Engineer Services (USACE-European District) (FY23)</t>
  </si>
  <si>
    <t>USACE Large Scale Construction - Architect-Engineer Services (USACE-Honolulu) (FY23)</t>
  </si>
  <si>
    <t>USACE Large Scale Construction - Architect-Engineer Services - Host Nation Construction Program Support / Japan District Internal Requirements (FY22)</t>
  </si>
  <si>
    <t>USACE Large Scale Construction - Architect-Engineer Services - Japan (Various Locations)</t>
  </si>
  <si>
    <t>USACE Large Scale Construction - Architect-Engineer Services - Master Planning Services Support (FY23)</t>
  </si>
  <si>
    <t>USACE Large Scale Construction - Architect-Engineer Services Contract (Electrical) - Miscellaneous Projects, USACE-Pacific Region (FY16)</t>
  </si>
  <si>
    <t>USACE Large Scale Construction - Architect-Engineer Services for Hazardous, Toxic and Radioactive Wastes (HTRW) (Various Locations - Alaska / Pacific Ocean Division) (FY23)</t>
  </si>
  <si>
    <t>USACE Large Scale Construction - Architect-Engineer Services for Secure Space Design - Worldwide (2/2 - Wiley &amp; Wilson, Inc.)</t>
  </si>
  <si>
    <t>USACE Large Scale Construction - Architect-Engineer Services for Various Civil Works Projects (USACE-St. Louis) (FY20)</t>
  </si>
  <si>
    <t>USACE Large Scale Construction - Architect-Engineer Services, Surveying, Mapping and Related Services (USACE-AK) (FY22)</t>
  </si>
  <si>
    <t>USACE Large Scale Construction - Architect-Engineering Services (Unrestricted) (USACE-Kansas City)</t>
  </si>
  <si>
    <t>USACE Large Scale Construction - Architect-Engineering Services Large Projects (USACE-Savannah) (FY14)</t>
  </si>
  <si>
    <t>USACE Large Scale Construction - Architect/Engineering - Air Force Reserve Command (AFRC)/Military Projects Nationwide (FY16)</t>
  </si>
  <si>
    <t>USACE Large Scale Construction - Architect/Engineering Services for Quality Assurance/Peer Reviews (USACE-Louisville)</t>
  </si>
  <si>
    <t>USACE Large Scale Construction - Architectural Engineering Services - USACE-Sacramento, CA (FY23)</t>
  </si>
  <si>
    <t>USACE Large Scale Construction - Architectural and Engineering Services - USACE-Huntsville (FY23)</t>
  </si>
  <si>
    <t>USACE Large Scale Construction - Architectural and Engineering Services - USACE-Seattle (FY23)</t>
  </si>
  <si>
    <t>USACE Large Scale Construction - Architecture and Engineering (AE) Vertical Design Services MATOC (USACE-Wilmington) (FY23)</t>
  </si>
  <si>
    <t>USACE Large Scale Construction - Architecture and Engineering Services - USACE-Honolulu AOR (FY22)</t>
  </si>
  <si>
    <t>USACE Large Scale Construction - Army Family Housing Construction - Kwajalein, Republic of the Marshall Islands (FY21)</t>
  </si>
  <si>
    <t>USACE Large Scale Construction - Asia Pacific Stability Initiative (APSI) – Fuel Receipt and Distribution Upgrades - Yokota (FY22)</t>
  </si>
  <si>
    <t>USACE Large Scale Construction - Atchafalaya Basin, Giww and Miscellaneous Cutterhead Dredging (FY23) (PRELIM. DESC.)</t>
  </si>
  <si>
    <t>USACE Large Scale Construction - Atchafalaya River &amp; Bayous Chene, Boeuf and Black, Atchafalaya Bay/Bar &amp; Crewboat Cut, Maintenance D… (FY23) (PRELIM. DESC.)</t>
  </si>
  <si>
    <t>USACE Large Scale Construction - Atchafalaya River Bay, Bar, and Crewboat Cut Cutterhead Dredge Number 1-2022. St. Mary Parish, Louis… (FY22) (PRELIM. DESC.)</t>
  </si>
  <si>
    <t>USACE Large Scale Construction - Atchafalaya River, Bayous Chene, Boeuf and Black, Bayou Chene and Avoca Island Cutoff, Maintenance D… (PRELIM. DESC.)</t>
  </si>
  <si>
    <t>USACE Large Scale Construction - B-21 (Raider) Formal Training Unit/AMU (FTU), Ellsworth AFB, SD (FY22)</t>
  </si>
  <si>
    <t>USACE Large Scale Construction - B-21 Combined Mission Operations Planning Facility and Field Training Detachment Facility Construction (Ellsworth AFB, SD) (FY22)</t>
  </si>
  <si>
    <t>USACE Large Scale Construction - Bank Stabilization and Navigation Project- Navigation Channel Structures Repairs- Stone Placement Of… (PRELIM. DESC.)</t>
  </si>
  <si>
    <t>USACE Large Scale Construction - Baptiste Collette Bar Channel - Removal and Satisfactory Disposal of All Material Excavated Material (Plaquemines, LA) (FY22)</t>
  </si>
  <si>
    <t>USACE Large Scale Construction - Barge Vessels Support (USACE-Philadelphia) (FY22)</t>
  </si>
  <si>
    <t>USACE Large Scale Construction - Barracks Renovation - Killeen, Texas (FY22)</t>
  </si>
  <si>
    <t>USACE Large Scale Construction - Basic Work (FY23) (PRELIM. DESC.)</t>
  </si>
  <si>
    <t>USACE Large Scale Construction - Battalion Headquarters and Company Operations Facility Construction (Alexandria, VA) (FY22)</t>
  </si>
  <si>
    <t>USACE Large Scale Construction - Beach Renourishment - Fenwick, DE (FY23)</t>
  </si>
  <si>
    <t>USACE Large Scale Construction - Berm and Road Repair and Improvements - Laplace, Louisiana (FY23)</t>
  </si>
  <si>
    <t>USACE Large Scale Construction - Bethel Harbor Project Condition Survey (FY23) (PRELIM. DESC.)</t>
  </si>
  <si>
    <t>USACE Large Scale Construction - Building 73 Lab Expansion Eglin AFB Fl (FY23)</t>
  </si>
  <si>
    <t>USACE Large Scale Construction - Building 785 Renovation (PRELIM. DESC.)</t>
  </si>
  <si>
    <t>USACE Large Scale Construction - Building 8205 Addition Construction - Ellsworth AFB, SD (FY23)</t>
  </si>
  <si>
    <t>USACE Large Scale Construction - Bulgaria &amp; Romania JOC (PRELIM. DESC.)</t>
  </si>
  <si>
    <t>USACE Large Scale Construction - C-208 MATOC (PRELIM. DESC.)</t>
  </si>
  <si>
    <t>USACE Large Scale Construction - C-209 (PRELIM. DESC.)</t>
  </si>
  <si>
    <t>USACE Large Scale Construction - Calcasieu Maintenance Dredging (FY23) (PRELIM. DESC.)</t>
  </si>
  <si>
    <t>USACE Large Scale Construction - Callahan Mine Superfund Site, Brooksville, ME (Remedial Action) (FY18)</t>
  </si>
  <si>
    <t>USACE Large Scale Construction - Calumet Harbor and River Dredged Material Disposal Facility (Dmdf) (PRELIM. DESC.)</t>
  </si>
  <si>
    <t>USACE Large Scale Construction - Cedar Rapids Flood Risk Management Project - Crandic 3 (FY23) (PRELIM. DESC.)</t>
  </si>
  <si>
    <t>USACE Large Scale Construction - Cedar Rapids Flood Risk Management Project, Reach 1 Mcloud Run Lower Reach Channel, Culverts and Lev… (PRELIM. DESC.)</t>
  </si>
  <si>
    <t>USACE Large Scale Construction - Central Everglades Planning Project (CEPP) Contract 10A, EAA Seepage and Inflow / Outflow Canal (FY21)</t>
  </si>
  <si>
    <t>USACE Large Scale Construction - Channel Islands and Port Hueneme Harbors, Ventura County, CA - Maintenance Dredging (FY18)</t>
  </si>
  <si>
    <t>USACE Large Scale Construction - Charenton Floodgate, St. Mary Parish, LA (PRELIM. DESC.)</t>
  </si>
  <si>
    <t>USACE Large Scale Construction - Chief Joseph Dam (Bridgeport, WA) - Refurbish Turbines and Generators (FY22)</t>
  </si>
  <si>
    <t>USACE Large Scale Construction - Chief Joseph Dam - Intake and Tailrace Cranes Replacement</t>
  </si>
  <si>
    <t>USACE Large Scale Construction - Child Development Center Construction (Honolulu, HI) (FY23)</t>
  </si>
  <si>
    <t>USACE Large Scale Construction - Child Development Center Construction, Schofield Barracks (FY23)</t>
  </si>
  <si>
    <t>USACE Large Scale Construction - Civil Works / Associated Design A-E Services (USACE-Albuquerque District)</t>
  </si>
  <si>
    <t>USACE Large Scale Construction - Cjd Spillway Sump Pumps and Controls Upgrade (FY23)</t>
  </si>
  <si>
    <t>USACE Large Scale Construction - Commissary Construction - Stuttgart, GE (FY16)</t>
  </si>
  <si>
    <t>USACE Large Scale Construction - Comprehensive A-E Services (USACE-Portland)</t>
  </si>
  <si>
    <t>USACE Large Scale Construction - Comprehensive Everglades Restoration Plan, Biscayne Bay Coastal Wetlands, L-31E Flow-Way, Contract 5… (PRELIM. DESC.)</t>
  </si>
  <si>
    <t>USACE Large Scale Construction - Concrete Rotary-Wing Aircraft Parking Apron, Taxiways Construction - Wheeler Army Airfield (FY23)</t>
  </si>
  <si>
    <t>USACE Large Scale Construction - Concrete, Earth-Covered Igloos Construction (Wrightstown, NJ) (FY22)</t>
  </si>
  <si>
    <t>USACE Large Scale Construction - Consolidated Helo/Tactical Response Force (TRF) Ops/AMU and Alert Facility Construction, FE Warren AFB, WY (FY22)</t>
  </si>
  <si>
    <t>USACE Large Scale Construction - Consolidated Maintenance Operations Hangar Construction - Langley Air Force Base (FY22)</t>
  </si>
  <si>
    <t>USACE Large Scale Construction - Construct Addition for Research F/20079 - AFRL/Sto at WPAFB, Oh</t>
  </si>
  <si>
    <t>USACE Large Scale Construction - Construct Jet Fuel Storage Tanks Phase 1, Yokota Air Base, Japan (FY23)</t>
  </si>
  <si>
    <t>USACE Large Scale Construction - Construct Radr Storage Facility Spangdahlem Edi Mcaf (PRELIM. DESC.)</t>
  </si>
  <si>
    <t>USACE Large Scale Construction - Construct Rescue Helicopter Ops Maintenance Hangar, Kadena Air Base, Okinawa, Japan (FY23)</t>
  </si>
  <si>
    <t>USACE Large Scale Construction - Construct Sof Tactical Equipment Maintenance Facility (FY23) (PRELIM. DESC.)</t>
  </si>
  <si>
    <t>USACE Large Scale Construction - Construct South Wilmot Gate (FY23) (PRELIM. DESC.)</t>
  </si>
  <si>
    <t>USACE Large Scale Construction - Construction &amp; Maintenance Of River Structures On The Mississippi River Miles 300-0 and Illinois Riv… (FY23) (PRELIM. DESC.)</t>
  </si>
  <si>
    <t>USACE Large Scale Construction - Construction - B-21 (Raider) Low-Observable Restoration Facility (LO Hangar), Ellsworth AFB, SD (FY21)</t>
  </si>
  <si>
    <t>USACE Large Scale Construction - Construction - New Mooring Wall for Fcsb (PRELIM. DESC.)</t>
  </si>
  <si>
    <t>USACE Large Scale Construction - Construction - WPAFB Bldg. 254 New Construction Addition for Research Project at WPAFB, …</t>
  </si>
  <si>
    <t>USACE Large Scale Construction - Construction Airfield Damage Repair (Adr) Storage Facility, Misawa Air Base, Japan</t>
  </si>
  <si>
    <t>USACE Large Scale Construction - Construction Contracts - Romania (FY16)</t>
  </si>
  <si>
    <t>USACE Large Scale Construction - Construction Program - South America (USACE-Mobile / Latin America) (FY17)</t>
  </si>
  <si>
    <t>USACE Large Scale Construction - Construction Surveillance Services ( Germany, Italy, Belgium, Poland, Romania, Estonia)</t>
  </si>
  <si>
    <t>USACE Large Scale Construction - Construction and Maintenance Dredging - USACE-Vicksburg District (FY22)</t>
  </si>
  <si>
    <t>USACE Large Scale Construction - Construction of A Collective Training Enlisted Barracks At Fort Mccoy, Wisconsin. (FY23) (PRELIM. DESC.)</t>
  </si>
  <si>
    <t>USACE Large Scale Construction - Construction of Airfield Damage Repair Equipment Storage Facility, Yokota Air Base, Japan</t>
  </si>
  <si>
    <t>USACE Large Scale Construction - Construction of Facilities for DODEA Pacific East District Superintendent Office at Yokota Air Base</t>
  </si>
  <si>
    <t>USACE Large Scale Construction - Construction of Levee Unit R471-460 (PRELIM. DESC.)</t>
  </si>
  <si>
    <t>USACE Large Scale Construction - Construction of New Defense Logistics Agency Operation Support Facility On Chibana Compound, Kadena …</t>
  </si>
  <si>
    <t>USACE Large Scale Construction - Construction of OSS Facility Tyndall AFB, Florida</t>
  </si>
  <si>
    <t>USACE Large Scale Construction - Construction of Zone 7 F35 Munitions Storage Facilities, Tyndall Air Force Base, Fl (FY23) (PRELIM. DESC.)</t>
  </si>
  <si>
    <t>USACE Large Scale Construction - Construction, Maintenance and Repair requirements in Okinawa, Japan</t>
  </si>
  <si>
    <t>USACE Large Scale Construction - Cultural Assets Survey &amp; All Construction, Kadena Air Base (Berm Retention) (FY23)</t>
  </si>
  <si>
    <t>USACE Large Scale Construction - DA (Dredging) Maintenance - AL &amp; MS (FY22)</t>
  </si>
  <si>
    <t>USACE Large Scale Construction - DLA Logistics Distribution Center Warehouse Annex Construction, Germersheim, GE (FY18)</t>
  </si>
  <si>
    <t>USACE Large Scale Construction - Dangerous Cargo Pad / Combat Arms Training Maintenance Facility Construction - Cannon AFB, NM (FY22)</t>
  </si>
  <si>
    <t>USACE Large Scale Construction - Db FY22 Squad Operations 6 Facility (FY23) (PRELIM. DESC.)</t>
  </si>
  <si>
    <t>USACE Large Scale Construction - Deep Creek Bridge Construction (FY23) (PRELIM. DESC.)</t>
  </si>
  <si>
    <t>USACE Large Scale Construction - Design &amp; Construct Flight Test Engineering Laboratory Complex at Edwardds AFB, Ca (PRELIM. DESC.)</t>
  </si>
  <si>
    <t>USACE Large Scale Construction - Design and Construction of Airey and Tyndall Gates (PRELIM. DESC.)</t>
  </si>
  <si>
    <t>USACE Large Scale Construction - Design for Cleanup of Hazardous, Toxic, and Radiological Wastes (HTRW) (Alaska)</t>
  </si>
  <si>
    <t>USACE Large Scale Construction - Design-Bid-Build (DBB) Construction Services - Kwajalein Atoll, Republic of the Marshall Islands</t>
  </si>
  <si>
    <t>USACE Large Scale Construction - Design-Bid-Build (DBB) Marine Construction - USACE-Great Lakes District (FY23)</t>
  </si>
  <si>
    <t>USACE Large Scale Construction - Design-Bid-Build Construction of Seepage Cutoff Wall Adjacent to Landward Side of Existing Levee In … (FY23)</t>
  </si>
  <si>
    <t>USACE Large Scale Construction - Design-Bid-Build Land-Based Construction Projects (USACE-Huntington) (FY23)</t>
  </si>
  <si>
    <t>USACE Large Scale Construction - Design-Build (D-B) and Design-Bid-Build (D-B-B) Construction Services Japan Wide</t>
  </si>
  <si>
    <t>USACE Large Scale Construction - Design-Build (D-B) and Design-Bid-Build (D-B-B) Construction Services-Baltimore/ WA Corridor</t>
  </si>
  <si>
    <t>USACE Large Scale Construction - Design-Build / Design-Bid-Build Construction Services - Germany, Belgium, Netherlands (FY22)</t>
  </si>
  <si>
    <t>USACE Large Scale Construction - Design-Build Construction - Mongolia</t>
  </si>
  <si>
    <t>USACE Large Scale Construction - Design-Build Vietnam (PRELIM. DESC.)</t>
  </si>
  <si>
    <t>USACE Large Scale Construction - Design-Build/Design-Bid-Build Construction Services - Bulgaria/North Macedonia</t>
  </si>
  <si>
    <t>USACE Large Scale Construction - Design/Build Contract the Flightline Fire Station at Duke Field, Eglin AFB, Fl</t>
  </si>
  <si>
    <t>USACE Large Scale Construction - Design/Build Petroleum, Oil and Lubricant Facilities</t>
  </si>
  <si>
    <t>USACE Large Scale Construction - DoDEA Replace Kinnick High School, Commander Fleet Activities (Cfa), Yokosuka, Japan</t>
  </si>
  <si>
    <t>USACE Large Scale Construction - Dormitory 1332</t>
  </si>
  <si>
    <t>USACE Large Scale Construction - Dredge Vessel Engineering Services (PRELIM. DESC.)</t>
  </si>
  <si>
    <t>USACE Large Scale Construction - Dredging (FY23) (PRELIM. DESC.)</t>
  </si>
  <si>
    <t>USACE Large Scale Construction - Dredging - Norfolk, VA (FY22)</t>
  </si>
  <si>
    <t>USACE Large Scale Construction - Dredging 1st Yr 1st Cy (FY23) (PRELIM. DESC.)</t>
  </si>
  <si>
    <t>USACE Large Scale Construction - Dredging Mississippi River, Baton Rouge to The Gulf, Head of Passes, Hopper Dredge Disposal Area, Pr… (FY23) (PRELIM. DESC.)</t>
  </si>
  <si>
    <t>USACE Large Scale Construction - Dredging and Shore Protection Projects - USACE-South Atlantic Division</t>
  </si>
  <si>
    <t>USACE Large Scale Construction - Dresden Island Lock - Replacement of Miter Gates, Electrical Systems and Valve Recesses (FY22)</t>
  </si>
  <si>
    <t>USACE Large Scale Construction - East Campus Building 4 (ECB4) Construction, Fort George G. Meade, MD</t>
  </si>
  <si>
    <t>USACE Large Scale Construction - Elementary School Construction - Baumholder, GE (FY18)</t>
  </si>
  <si>
    <t>USACE Large Scale Construction - Elementary School Construction, Robinson Barracks, Stuttgart, Germany (FY16)</t>
  </si>
  <si>
    <t>USACE Large Scale Construction - Elementary School Replacement Construction, Landstuhl, GE (FY18)</t>
  </si>
  <si>
    <t>USACE Large Scale Construction - Engineering &amp; Design Services - Advanced Compound Semiconductor Laboratory/Microelectronics Integration Facility (CSL-MIF) at Bedford, MA (Hanscom AFB) (FY17)</t>
  </si>
  <si>
    <t>USACE Large Scale Construction - Engineering, Design and Engineering During Construction for Military, Civil Work, and International and Interagency (IIS) (Unrestricted) (USACE-SWD)</t>
  </si>
  <si>
    <t>USACE Large Scale Construction - Environmental Engineering Support Services (USACE-Great Lakes / Ohio River Division) (FY21) (Unrestricted)</t>
  </si>
  <si>
    <t>USACE Large Scale Construction - Environmental Services Support (USACE-SWD/RPEC)</t>
  </si>
  <si>
    <t>USACE Large Scale Construction - Existing Piers Replacement (Newport News, VA) (FY22)</t>
  </si>
  <si>
    <t>USACE Large Scale Construction - FY18 Mcn P1702 Whole House Revitalization North Side Townhouses, Phase 3, MCAS Iwakuni, Japan</t>
  </si>
  <si>
    <t>USACE Large Scale Construction - FY22 Airfield Damage Repair Storage Facilities, Kadena AB, Okianwa, Japan</t>
  </si>
  <si>
    <t>USACE Large Scale Construction - FY23 Dredging SATOC (PRELIM. DESC.)</t>
  </si>
  <si>
    <t>USACE Large Scale Construction - FY23 P2303 Whole House Revitalization, Ikego Townhouses, Ph 4, Zushi, Japan (FY23) (PRELIM. DESC.)</t>
  </si>
  <si>
    <t>USACE Large Scale Construction - Fabrication and Delivery of Liquid Oxygen Facility (FY23) (PRELIM. DESC.)</t>
  </si>
  <si>
    <t>USACE Large Scale Construction - Facility Repair and Renewal Program (USACE-Huntsville) (FY22)</t>
  </si>
  <si>
    <t>USACE Large Scale Construction - Fargo Moorhead Metropolitan Area Flood Risk Management Project, Southern Embankment Reach SE-2A</t>
  </si>
  <si>
    <t>USACE Large Scale Construction - Fire Island Inlet to Montauk Inlet, Pl 84-99 Rehabilitation Project, Saltaire to Suffolk County, Ny (FY23) (PRELIM. DESC.)</t>
  </si>
  <si>
    <t>USACE Large Scale Construction - Five Year SATOC for Turkey JOC (FY23) (PRELIM. DESC.)</t>
  </si>
  <si>
    <t>USACE Large Scale Construction - Folsom Main, Left &amp; Right Wing Dams (FY23)</t>
  </si>
  <si>
    <t>USACE Large Scale Construction - Fort Benning SOF Battalion Headquarters Construction (FY23)</t>
  </si>
  <si>
    <t>USACE Large Scale Construction - Fort Hood Fuel Facility Replacement (FY22)</t>
  </si>
  <si>
    <t>USACE Large Scale Construction - Ft. Campbell Vehicle Maintenance Shop Construction (FY22)</t>
  </si>
  <si>
    <t>USACE Large Scale Construction - Ft. Meade - Repair, Sustain and Modernize a General Administrative Building (FY22)</t>
  </si>
  <si>
    <t>USACE Large Scale Construction - Fuels, Petroleum, Oil and Lubricants Mandatory Center of Expertise - Design-Build Work (FY22)</t>
  </si>
  <si>
    <t>USACE Large Scale Construction - Full Design KC-46 (FY23) (PRELIM. DESC.)</t>
  </si>
  <si>
    <t>USACE Large Scale Construction - General A-E Services - Luxembourg</t>
  </si>
  <si>
    <t>USACE Large Scale Construction - General A-E Services ISO Cadet Barracks Upgrade Program (CBUP) (USMA) / Other General A-E Services (USACE-NAD) (FY17)</t>
  </si>
  <si>
    <t>USACE Large Scale Construction - General Architect and Engineer/Military Design Services ( Germany/Europe)</t>
  </si>
  <si>
    <t>USACE Large Scale Construction - General Architect and Engineering (A-E) Services - Italy</t>
  </si>
  <si>
    <t>USACE Large Scale Construction - General Architect-Engineer Services - Bulgaria/Hungary/ Romania</t>
  </si>
  <si>
    <t>USACE Large Scale Construction - General Architect-Engineering Services (USACE-New York)</t>
  </si>
  <si>
    <t>USACE Large Scale Construction - General Architect-Engineering Services (USACE-New York) (FY23)</t>
  </si>
  <si>
    <t>USACE Large Scale Construction - General Construction and Repair (USACE-Mobile) (FY22)</t>
  </si>
  <si>
    <t>USACE Large Scale Construction - General Design A-E Services - USACE-North Atlantic Division (FY19)</t>
  </si>
  <si>
    <t>USACE Large Scale Construction - Georgia and Armenia DBB/DB MATOC (FY23)</t>
  </si>
  <si>
    <t>USACE Large Scale Construction - Geospatial Services (USACE-Huntington) (FY22)</t>
  </si>
  <si>
    <t>USACE Large Scale Construction - Geotechnical A-E Services (USACE-Louisville) (FY19)</t>
  </si>
  <si>
    <t>USACE Large Scale Construction - Govt-Owned Whole-House Interior and Exterior Modernization, Renovation, and Repair - Wright-Patterson AFB, OH (FY23)</t>
  </si>
  <si>
    <t>USACE Large Scale Construction - Graded Pad Construction - Concrete Batch Plant and Aggregate Storage and Preparation Facilities (Montgomery Locks and Dam New River Chamber) (FY23)</t>
  </si>
  <si>
    <t>USACE Large Scale Construction - Graded Stone C (PRELIM. DESC.)</t>
  </si>
  <si>
    <t>USACE Large Scale Construction - Grand Isle &amp; Vicinity Hurricane Ida Stone Repair (FY23) (PRELIM. DESC.)</t>
  </si>
  <si>
    <t>USACE Large Scale Construction - Great Lakes and Ohio River - Various Small Construction Projects (FY22)</t>
  </si>
  <si>
    <t>USACE Large Scale Construction - Green Brook Flood Risk Management Project - Pump Stations / Earthen Levee / Floodwall / Road Closure Gate Contstruction - Bridgewater Township, NJ (FY23)</t>
  </si>
  <si>
    <t>USACE Large Scale Construction - Gulf Cooperation Council (GCC) Countries Architect-Engineer SATOC (FY17) (Atkins)</t>
  </si>
  <si>
    <t>USACE Large Scale Construction - Hammerhead Barracks Renovation (Ft. Hood, TX) (FY22)</t>
  </si>
  <si>
    <t>USACE Large Scale Construction - Harbor Dredging FY21 (PRELIM. DESC.)</t>
  </si>
  <si>
    <t>USACE Large Scale Construction - Hazardous, Toxic and Radioactive Waste (HTRW) Services (USACE-North Atlantic Division)</t>
  </si>
  <si>
    <t>USACE Large Scale Construction - Hazardous, Toxic and Radioactive Waste Services (USACE-Concord) (FY23)</t>
  </si>
  <si>
    <t>USACE Large Scale Construction - Hazardous, Toxic, and Radioactive Waste (HTRW)/Environmental Architect-Engineer (A-E) Services MATOC (Unrestricted)</t>
  </si>
  <si>
    <t>USACE Large Scale Construction - Headquarters Building and a Utilities Area Building Construction - Cape Canaveral Space Force Station, FL (FY22)</t>
  </si>
  <si>
    <t>USACE Large Scale Construction - Helemano Military Reservation - Renovate and Repair Building (FY22)</t>
  </si>
  <si>
    <t>USACE Large Scale Construction - High-Bay Depot Maintenance Hangar Design and Construction - Tinker AFB, OK (FY23)</t>
  </si>
  <si>
    <t>USACE Large Scale Construction - Hydroelectric Power and Pumping Plant Engineering, Design and Analysis Services</t>
  </si>
  <si>
    <t>USACE Large Scale Construction - IDIQ for Design Building Services</t>
  </si>
  <si>
    <t>USACE Large Scale Construction - Illinois River Basin, Brandon Road Lock and Dam, Joliet, Will County, Illinois, Miter Gate Installat… (PRELIM. DESC.)</t>
  </si>
  <si>
    <t>USACE Large Scale Construction - Improve Family Housing, Yokota Air Phase 8 (45 Un) (FY22)</t>
  </si>
  <si>
    <t>USACE Large Scale Construction - Indefinite Delivery Indefinite Quantity (IDIQ) Rental of a 30 in Cutterhead Pipeline Dre… (FY23)</t>
  </si>
  <si>
    <t>USACE Large Scale Construction - Indefinite-Delivery Architect-Engineer Services for (Pavement Management) Design Services for the U.… (FY23) (PRELIM. DESC.)</t>
  </si>
  <si>
    <t>USACE Large Scale Construction - Infrastructure Investment and Jobs Act (IIJA) - AE Services of Civil Works Projects (USACE-Great Lakes/Ohio River Division) (Unrestricted) (FY23)</t>
  </si>
  <si>
    <t>USACE Large Scale Construction - Infrastructure Investment and Jobs Act - Environmental A-E MATOC (USACE-Louisville) (FY23)</t>
  </si>
  <si>
    <t>USACE Large Scale Construction - Iowa River Basin Cedar River Cedar Rapids, Ia Cr Frmp 12th Ave Se Roller Closure Structure (PRELIM. DESC.)</t>
  </si>
  <si>
    <t>USACE Large Scale Construction - Israel - Non-Mission Area Construction (FY23) (PRELIM. DESC.)</t>
  </si>
  <si>
    <t>USACE Large Scale Construction - Jacksonville Harbor Channel Maintenance Dredging (FY22)</t>
  </si>
  <si>
    <t>USACE Large Scale Construction - Jbe088 Jittc - A-E Design (FY23) (PRELIM. DESC.)</t>
  </si>
  <si>
    <t>USACE Large Scale Construction - Jeddah Site Preparation (PRELIM. DESC.)</t>
  </si>
  <si>
    <t>USACE Large Scale Construction - KC-46A Two Bay Hangar Equipment</t>
  </si>
  <si>
    <t>USACE Large Scale Construction - King Abdulaziz Naval Base (Saudi Arabia) - Wharf, Harbormaster Control Tower, Piers, Maintenance/Fueling Facilities &amp; Infrastructure Construction (FY23)</t>
  </si>
  <si>
    <t>USACE Large Scale Construction - Kingdom of Saudi Arabia (KSA) Construction MATOC (FY23)</t>
  </si>
  <si>
    <t>USACE Large Scale Construction - Lake Washington Ship Canal - Replacement Gate Construction (FY22)</t>
  </si>
  <si>
    <t>USACE Large Scale Construction - Land-Based Civil Works Construction (USACE-Nashville) (FY23)</t>
  </si>
  <si>
    <t>USACE Large Scale Construction - Lee and Sherman Barracks Repair, Buildings 740 and 738 - West Point</t>
  </si>
  <si>
    <t>USACE Large Scale Construction - Levee Berm Maintenance, Access Road Construction, Drainage Canals Excavation - Reserve, LA (FY23)</t>
  </si>
  <si>
    <t>USACE Large Scale Construction - Levee Rehabilitation (Riverside, California) (FY22)</t>
  </si>
  <si>
    <t>USACE Large Scale Construction - Libby Dam Intake Crane Replacement, Libby, MT (FY21)</t>
  </si>
  <si>
    <t>USACE Large Scale Construction - Local National Quality Assurance Personnel - Iraq</t>
  </si>
  <si>
    <t>USACE Large Scale Construction - Lock Chamber Construction - New Soo Lock, Sault Sainte Marie, Michigan (FY22)</t>
  </si>
  <si>
    <t>USACE Large Scale Construction - Lock and Dam 52 Demolition and Removal (Ohio River - S. Illinois) (FY18)</t>
  </si>
  <si>
    <t>USACE Large Scale Construction - Longitudinal Peaked Stone Dikes, Transverse Stone Dikes and Stone Tiebacks Construction - Tallahatchie County, MS (FY23)</t>
  </si>
  <si>
    <t>USACE Large Scale Construction - Low Observable Component Repair Facility Construction - Langley Air Force Base</t>
  </si>
  <si>
    <t>USACE Large Scale Construction - Maintenance Dredging - Lake Charles, Louisiana (FY22)</t>
  </si>
  <si>
    <t>USACE Large Scale Construction - Maintenance Dredging Oceanside Harbor, San Diego County, California First Cycle FY22 (PRELIM. DESC.)</t>
  </si>
  <si>
    <t>USACE Large Scale Construction - Maintenance Dredging and/or Clearing and Snagging Services</t>
  </si>
  <si>
    <t>USACE Large Scale Construction - Maintenance Dredging of the San Rafael Creek (San Rafael, CA) (FY22)</t>
  </si>
  <si>
    <t>USACE Large Scale Construction - Marine Construction and Repair, Kuwait Navy (PRELIM. DESC.)</t>
  </si>
  <si>
    <t>USACE Large Scale Construction - Mcgregor Hrep - Stage 2 Construction Project (PRELIM. DESC.)</t>
  </si>
  <si>
    <t>USACE Large Scale Construction - Medical Facilities Architect-Engineer Services (MFAES)</t>
  </si>
  <si>
    <t>USACE Large Scale Construction - Medical/Dental Clinic Construction - Geilenkirchen, GE (FY17)</t>
  </si>
  <si>
    <t>USACE Large Scale Construction - Mid Chesapeake Bay Barren Island Restoration Project</t>
  </si>
  <si>
    <t>USACE Large Scale Construction - Military Construction Project 91331 Phase 3 Family Housing Villaggio Vicenza, Italy (PRELIM. DESC.)</t>
  </si>
  <si>
    <t>USACE Large Scale Construction - Military Projects (USACE-Baltimore District/North Atlantic Division AOR)</t>
  </si>
  <si>
    <t>USACE Large Scale Construction - Milstar Satellite Communications Station/ Design/Bid/Build Campus Facilities. (FY23) (PRELIM. DESC.)</t>
  </si>
  <si>
    <t>USACE Large Scale Construction - Missile Field #4 Mechanical Electrical Building (MEB) and Missile Field Infrastructure with Utilidors Construction (Ft. Greely, AK) (FY19)</t>
  </si>
  <si>
    <t>USACE Large Scale Construction - Mission Support Group Facility Construction - Minneapolis ARS, Minneapolis, MN (PRELIM. DESC.)</t>
  </si>
  <si>
    <t>USACE Large Scale Construction - Mississippi River Bank - Stone Paving and Stone Repairs (FY22)</t>
  </si>
  <si>
    <t>USACE Large Scale Construction - Mississippi River Dredging (Great Lakes Dock and Dredge) (FY22)</t>
  </si>
  <si>
    <t>USACE Large Scale Construction - Mobile Harbor Project, Phase 4 (Irvington, AL) (FY22)</t>
  </si>
  <si>
    <t>USACE Large Scale Construction - Mobilization &amp; Demobilization (PRELIM. DESC.)</t>
  </si>
  <si>
    <t>USACE Large Scale Construction - Mobilization and Demobilization (FY23) (PRELIM. DESC.)</t>
  </si>
  <si>
    <t>USACE Large Scale Construction - Morganza to the Gulf of Mexico, La, Humble Canal Gate Site Preparation and Initial Levee, Terrebonne… (PRELIM. DESC.)</t>
  </si>
  <si>
    <t>USACE Large Scale Construction - Multi Discipline A-E Services for Weapons Storage Facility, Malmstrom AFB, MT (FY18)</t>
  </si>
  <si>
    <t>USACE Large Scale Construction - Multi-Discipline Architect-Engineer Services (Secure Community) (USACE-Baltimore)</t>
  </si>
  <si>
    <t>USACE Large Scale Construction - Multi-Discipline Architect-Engineer Services (USACE-Baltimore)</t>
  </si>
  <si>
    <t>USACE Large Scale Construction - Multi-Discipline Miscellaneous Civil and Military Works Design / Other Architect and Engineering (A-E) Services - USACE-Jacksonville District (FY22)</t>
  </si>
  <si>
    <t>USACE Large Scale Construction - Multidiscipline Architect-Engineer Services (USACE-Seattle)</t>
  </si>
  <si>
    <t>USACE Large Scale Construction - Multidiscipline Services - Alaska (USACE-Anchorage)</t>
  </si>
  <si>
    <t>USACE Large Scale Construction - Multiple Environmental Government Acquisition (MEGA) Architect-Engineer Services (Unrestricted) (MEGA-U)</t>
  </si>
  <si>
    <t>USACE Large Scale Construction - Multiple Environmental Government Acquisition (MEGA), Environmental Remediation Services (ERS)/Long Term Response Action (LTRA)</t>
  </si>
  <si>
    <t>USACE Large Scale Construction - Munitions Storage Area (MSA) and Infrastructure - Amman, Jordan</t>
  </si>
  <si>
    <t>USACE Large Scale Construction - NC3 Alert Campus Construction, Offutt AFB, NE (FY23)</t>
  </si>
  <si>
    <t>USACE Large Scale Construction - National Dam Safety Engineering and Design Services (USACE-Dam Safety Modification Mandatory Center of Expertise) (FY22)</t>
  </si>
  <si>
    <t>USACE Large Scale Construction - National Dam Safety Engineering and Design Services - USACE DSMMCX (FY19)</t>
  </si>
  <si>
    <t>USACE Large Scale Construction - Nesp Ld25 Wall Mod - Phase 1 (PRELIM. DESC.)</t>
  </si>
  <si>
    <t>USACE Large Scale Construction - New Buildings Construction (Ft. Meade) (FY22)</t>
  </si>
  <si>
    <t>USACE Large Scale Construction - New Construction, Sq Ops and Amu Beale AFB</t>
  </si>
  <si>
    <t>USACE Large Scale Construction - New Taxiway and Pavement Draining System (PRELIM. DESC.)</t>
  </si>
  <si>
    <t>USACE Large Scale Construction - Next Generation Pre-Design A-E Services for Lake City Army Ammo Plant (LCAAP) (Next-Gen Ammo Facility) (FY19)</t>
  </si>
  <si>
    <t>USACE Large Scale Construction - Nfss A-E Services (PRELIM. DESC.)</t>
  </si>
  <si>
    <t>USACE Large Scale Construction - Noh Dredging (FY23) (PRELIM. DESC.)</t>
  </si>
  <si>
    <t>USACE Large Scale Construction - Norfolk Harbor Deepening (FY22)</t>
  </si>
  <si>
    <t>USACE Large Scale Construction - North Bypass Channel Design (FY23) (PRELIM. DESC.)</t>
  </si>
  <si>
    <t>USACE Large Scale Construction - Old Conduit Repairs, Washington Aqueduct. (FY23) (PRELIM. DESC.)</t>
  </si>
  <si>
    <t>USACE Large Scale Construction - One Fully Crewed and Equipped Cutterhead Dredge, With A Dredge Discharge Size of 30 Inches Or Greate… (FY23) (PRELIM. DESC.)</t>
  </si>
  <si>
    <t>USACE Large Scale Construction - P-563 A-E Integrator SATOC for the Ministry of Defense Transformation Initiative, Ksa (Iacr Limited … (FY23) (PRELIM. DESC.)</t>
  </si>
  <si>
    <t>USACE Large Scale Construction - P-563 Design MATOC - Architect-Engineer Services for Kingdom of Saudi Arabia Ministry of Defense (KSA MoD) (FY23)</t>
  </si>
  <si>
    <t>USACE Large Scale Construction - Pacer Forge Construction SATOC (FMF-Egypt)</t>
  </si>
  <si>
    <t>USACE Large Scale Construction - Parking Apron and Aircraft Parking Shelters. the Aircraft Parking Shelters That Are Designed As Two … (PRELIM. DESC.)</t>
  </si>
  <si>
    <t>USACE Large Scale Construction - Photogrammetric and LIDAR Surveying and Mapping</t>
  </si>
  <si>
    <t>USACE Large Scale Construction - Port Monmouth Hurricane and Storm Damage Reduction Project (FY22)</t>
  </si>
  <si>
    <t>USACE Large Scale Construction - Power Construction and Services Support (USACE-Philadelphia)</t>
  </si>
  <si>
    <t>USACE Large Scale Construction - Powertrain Facility Machining, Naval Air Station (NAS) Corpus Christi, Texas (Navy) (FY20)</t>
  </si>
  <si>
    <t>USACE Large Scale Construction - Pre-Design, Design and Construction Phase Services (USACE-Concord) (FY22)</t>
  </si>
  <si>
    <t>USACE Large Scale Construction - Preparation of Studies, Analysis, and Design Services for Military Airfield Projects (Unrestricted) (FY23)</t>
  </si>
  <si>
    <t>USACE Large Scale Construction - Preparation of Studies, Analysis, and Design Services for Military and Civil Projects (FY21)</t>
  </si>
  <si>
    <t>USACE Large Scale Construction - Primary Facility (53Wg Ops-Test Facility) (PRELIM. DESC.)</t>
  </si>
  <si>
    <t>USACE Large Scale Construction - Primary Facility - HC-130J Hangar</t>
  </si>
  <si>
    <t>USACE Large Scale Construction - Property Planning, Programming and Management Support (USACE)</t>
  </si>
  <si>
    <t>USACE Large Scale Construction - Range and Training Land Program - A-E Design Services</t>
  </si>
  <si>
    <t>USACE Large Scale Construction - Rapid Disaster Infrastructure (RDI) Response</t>
  </si>
  <si>
    <t>USACE Large Scale Construction - Raven Rock Mountain Complex (RRMC) Construction Services (FY22)</t>
  </si>
  <si>
    <t>USACE Large Scale Construction - ReP960 Triton Operation Facilities, United Arab Emirates (Uae). the Original P960 Wa… (PRELIM. DESC.)</t>
  </si>
  <si>
    <t>USACE Large Scale Construction - Reach 5 Relief Wells &amp; Pump Stations (PRELIM. DESC.)</t>
  </si>
  <si>
    <t>USACE Large Scale Construction - Red River Structure Construction - Fargo Moorhead Metropolitan Area Flood Risk Management Project (FY22)</t>
  </si>
  <si>
    <t>USACE Large Scale Construction - Red Rock Sedm Pump Station (PRELIM. DESC.)</t>
  </si>
  <si>
    <t>USACE Large Scale Construction - Rehabilitate Damaged Riverbank Stabilization and Navigation Structures - Missouri River (NE/MO) (FY22)</t>
  </si>
  <si>
    <t>USACE Large Scale Construction - Relocate Main Gate, Patrick Sfb, Florida (PRELIM. DESC.)</t>
  </si>
  <si>
    <t>USACE Large Scale Construction - Removal of Material (FY23) (PRELIM. DESC.)</t>
  </si>
  <si>
    <t>USACE Large Scale Construction - Renovation of Nolan Building Phase 4 At Fort Belvoir, Virginia (FY23) (PRELIM. DESC.)</t>
  </si>
  <si>
    <t>USACE Large Scale Construction - Renovation of the Cullum Hall (PRELIM. DESC.)</t>
  </si>
  <si>
    <t>USACE Large Scale Construction - Repair Allen Hall, Building 29813, Ft. Gordon, GA (FY18)</t>
  </si>
  <si>
    <t>USACE Large Scale Construction - Repair, Maintenance, Design and Construction Services - Israeli MoD Facilities (FY15)</t>
  </si>
  <si>
    <t>USACE Large Scale Construction - Replace Process Cooling Lines Blg. 71D</t>
  </si>
  <si>
    <t>USACE Large Scale Construction - Resident Engineer and Inspection Services - East River Bridges Program (New York) (FY18)</t>
  </si>
  <si>
    <t>USACE Large Scale Construction - Revitalization of Existing Facilities and Sites (West Point, NY) (FY22)</t>
  </si>
  <si>
    <t>USACE Large Scale Construction - Rotary Wing Parking Apron - Construction (FY23) (PRELIM. DESC.)</t>
  </si>
  <si>
    <t>USACE Large Scale Construction - Runway Extension - Elmendorf, Alaska (FY22)</t>
  </si>
  <si>
    <t>USACE Large Scale Construction - SATOC IDIQ Rental Hopper Dredge (FY23) (PRELIM. DESC.)</t>
  </si>
  <si>
    <t>USACE Large Scale Construction - Sacramento Weir Widening (FY23)</t>
  </si>
  <si>
    <t>USACE Large Scale Construction - Sandy Hook to Barnegat Inlet Beach Erosion Control Project (FY23)</t>
  </si>
  <si>
    <t>USACE Large Scale Construction - School Construction (EUCOM) (FY11)</t>
  </si>
  <si>
    <t>USACE Large Scale Construction - Second High Reservoir Maintenance and Repair (PRELIM. DESC.)</t>
  </si>
  <si>
    <t>USACE Large Scale Construction - Security Campus Construction - Offutt Air Force Base (FY22)</t>
  </si>
  <si>
    <t>USACE Large Scale Construction - Shore Protection Project Fort Pierce Beach Renourishment 2023 St.Lucie County, Florida (PRELIM. DESC.)</t>
  </si>
  <si>
    <t>USACE Large Scale Construction - Site Preparation for TaIf Ksa (PRELIM. DESC.)</t>
  </si>
  <si>
    <t>USACE Large Scale Construction - Small Business Preparation of Studies, Analysis, and Design Idcs (FY23) (PRELIM. DESC.)</t>
  </si>
  <si>
    <t>USACE Large Scale Construction - South America / Panama Two-Phase Design-Build MATOC IDIQ for Construction Requirements (FY23)</t>
  </si>
  <si>
    <t>USACE Large Scale Construction - Southwest Pass Dredging (FY23) (PRELIM. DESC.)</t>
  </si>
  <si>
    <t>USACE Large Scale Construction - Southwest Pass Idiq Stone Repair (FY23) (PRELIM. DESC.)</t>
  </si>
  <si>
    <t>USACE Large Scale Construction - Special Operations Forces Operations Building Construction (Ft. Meade) (FY22)</t>
  </si>
  <si>
    <t>USACE Large Scale Construction - Squadron 6th Amu Facility, Luke AFB, Az (FY23) (PRELIM. DESC.)</t>
  </si>
  <si>
    <t>USACE Large Scale Construction - Super Energy Savings Performance Contract (ESPC) - Dept. of Energy, Midwest Region (IMCOM TO off of) (FY10)</t>
  </si>
  <si>
    <t>USACE Large Scale Construction - Super Hornet Procurement B, Package 005 (Organizational Level Maintenance Hangar) and Package 001A/B (Base Infrastructure) (Kuwait) (FY22)</t>
  </si>
  <si>
    <t>USACE Large Scale Construction - Support for General Military Facility Design Studies and Facility Commissioning (USACE-Huntsville)</t>
  </si>
  <si>
    <t>USACE Large Scale Construction - Support of Sustainment, Restoration, and Modernization (SRM) Program, Military and non-Military Construction Programs w/in Watervliet Arsenal/Other New York Dist. Boundaries (FY20)</t>
  </si>
  <si>
    <t>USACE Large Scale Construction - Survey and Mapping Architect-Engineering Services Nationwide (FY22)</t>
  </si>
  <si>
    <t>USACE Large Scale Construction - Sustainment, Restoration and Modernization Projects (Jordan-Various Installations) (FY23)</t>
  </si>
  <si>
    <t>USACE Large Scale Construction - Tainter Gate (PRELIM. DESC.)</t>
  </si>
  <si>
    <t>USACE Large Scale Construction - Three-Bay Hangar / AMU Construction, Yokota Air Base, Japan (AFSOC) (FY23)</t>
  </si>
  <si>
    <t>USACE Large Scale Construction - To Advance the 35% Concept Design to 100% Design Through Construction the Weapons Generati… (PRELIM. DESC.)</t>
  </si>
  <si>
    <t>USACE Large Scale Construction - Transient Training Brigade Headquarters Construction, Fort McCoy, Wisconsin (FY22)</t>
  </si>
  <si>
    <t>USACE Large Scale Construction - Two Phase Design and Construction of Zone 5 CE Maintenance Shop and Storage Area, Tyndall AFB, FL (FY22)</t>
  </si>
  <si>
    <t>USACE Large Scale Construction - Two-Phase Design-Build Zone 5 CE/Contracting/USACE Complex and Logistics Readiness Squadron Complex, Tyndall AFB, FL</t>
  </si>
  <si>
    <t>USACE Large Scale Construction - Two-Phase IDIQ/SATOC - USACE-Mobile District Repair/Construction with Design Capabilities for U. S. Naval Medical Research Unit (NAMRU-6) Lima, Peru</t>
  </si>
  <si>
    <t>USACE Large Scale Construction - Tyndall Air Force Base - Site Development and Infrastructure, Phase I &amp; II (FY22)</t>
  </si>
  <si>
    <t>USACE Large Scale Construction - U.S. Department of Agriculture (Usda) - Ars Renovation - Pasture Systems Watershed Management Resear… (FY23) (PRELIM. DESC.)</t>
  </si>
  <si>
    <t>USACE Large Scale Construction - USACE SPK Tule River/Success Lake Spillway Enlargement Phase 2 (FY21)</t>
  </si>
  <si>
    <t>USACE Large Scale Construction - USACE-NAU Administrative Building, Clay Kaserne (FY17)</t>
  </si>
  <si>
    <t>USACE Large Scale Construction - USDA-ARS Beltsville Agricultural Research Center, 002, Beltsville, Md. Phase II (PRELIM. DESC.)</t>
  </si>
  <si>
    <t>USACE Large Scale Construction - Unaccompanied Enlisted Personnel Housing (Ueph) Barracks Replacement, Fort. Meade, Maryland (FY23) (PRELIM. DESC.)</t>
  </si>
  <si>
    <t>USACE Large Scale Construction - Ur Shore Side Idc (FY23) (PRELIM. DESC.)</t>
  </si>
  <si>
    <t>USACE Large Scale Construction - Utility Monitoring and Control Systems / Army Metering Program / Electronic Security System - Engineering Services (Unrestricted)</t>
  </si>
  <si>
    <t>USACE Large Scale Construction - Value Engineering A-E Services MATOC (FY23)</t>
  </si>
  <si>
    <t>USACE Large Scale Construction - Van Voorhis Elementary School Construction - Ft. Knox (FY21)</t>
  </si>
  <si>
    <t>USACE Large Scale Construction - Various Construction Projects (USACE-Kansas City District) (FY21)</t>
  </si>
  <si>
    <t>USACE Large Scale Construction - Ventura Harbor Maintenance Dredging, Ventura County, Ca 1st Cycle, CLIN 2A Dredging, 1st Cycle All A… (PRELIM. DESC.)</t>
  </si>
  <si>
    <t>USACE Large Scale Construction - Wash Rack and Maintenance Hangar Construction - Ellsworth AFB, SD (FY23)</t>
  </si>
  <si>
    <t>USACE Large Scale Construction - Watervliet Arsenal (WVA) Gillespie Gate Access Control Point (Acp) (FY23) (PRELIM. DESC.)</t>
  </si>
  <si>
    <t>USACE Large Scale Construction - Weapons Storage and Maintenance Facility Construction - Great Falls, Montana (FY23)</t>
  </si>
  <si>
    <t>USACE Large Scale Construction - West Coast Hopper Maintenance Dredging 2023 (FY23)</t>
  </si>
  <si>
    <t>USACE Large Scale Construction - West Shore Lake Pontchartrain Hurricane and Storm Damage Risk Reduction Project</t>
  </si>
  <si>
    <t>USACE Large Scale Construction - West Shore Lake Pontchartrain, Louisiana, Hurricane and Storm Damage Risk Reduction Project, Wslp Pi… (PRELIM. DESC.)</t>
  </si>
  <si>
    <t>USACE Large Scale Construction - Western Currency Facility Expansion (Treasury-BOP)</t>
  </si>
  <si>
    <t>USACE Large Scale Construction - Whole House Revitalization Ikego Townhouses Ph 3, Yokosuka, Ikego Detachment, Japan (FY22)</t>
  </si>
  <si>
    <t>USACE Large Scale Construction - Zamperini Dining Facility Repair - USAG-Kwajalein Atoll, Republic of Marshall Islands (FY22)</t>
  </si>
  <si>
    <t>USACE Large Scale Construction - Zone 1 - F-35 Flightline Facilities, Tyndall AFB, FL (FY22)</t>
  </si>
  <si>
    <t>Uniform Integrated Protection Ensemble Family of Systems Program - Manufacturing &amp; Development Services</t>
  </si>
  <si>
    <t>A-E13DCS Architect-Engineering Design Construction Services</t>
  </si>
  <si>
    <t>A-E13ES Architect-Engineering Environmental Services</t>
  </si>
  <si>
    <t>AF Enterprise Roof Replacment &amp; Repair</t>
  </si>
  <si>
    <t>AF Enterprise solution</t>
  </si>
  <si>
    <t>AFCAP V</t>
  </si>
  <si>
    <t>AIR FORCE - CLINICAL ACQUISITION FOR SUPPORT SERVICES PROGRAM</t>
  </si>
  <si>
    <t>AIR FORCE - PROFESSIONAL: PERSONAL SERVICES CONTRACTS</t>
  </si>
  <si>
    <t>AIR FORCE - SUSTAINMENT RESTORATION MODERNIZATION ACQUISITION TASK ORDER CONTRACT</t>
  </si>
  <si>
    <t>Air Force Vehicle Barriers Maintenance and Repair (VB M&amp;R)</t>
  </si>
  <si>
    <t>Application Servcies - F&amp;O</t>
  </si>
  <si>
    <t>Architect-Engineering Environmental Services - Worldwide 2013 (A-E13ES)</t>
  </si>
  <si>
    <t>BIG SAFARI</t>
  </si>
  <si>
    <t>Based on policy/demand management</t>
  </si>
  <si>
    <t>CAMMO (Consolidated Air Force Satellite Control Network Modifications, Maintenance, and Operations)</t>
  </si>
  <si>
    <t>CLASS - MEDICAL SUPPORT SERVICES</t>
  </si>
  <si>
    <t>CUSTODIAL SERVICES</t>
  </si>
  <si>
    <t>DAF FFRDC</t>
  </si>
  <si>
    <t>ETASS (Engineering Technology Acquisition Services Support)</t>
  </si>
  <si>
    <t>Evolved Expendable Launch Vehicle (EELV)</t>
  </si>
  <si>
    <t>FORCE PROTECTION SECURITY SYSTEM</t>
  </si>
  <si>
    <t>FRONT RANGE SABER - CONSTRUCTION CONTRACT</t>
  </si>
  <si>
    <t>Fire Emergency Services Personal Protective Equipment - Care &amp; Maint Services (FES PPE C&amp;M)</t>
  </si>
  <si>
    <t>GROUNDS MAINTENANCE</t>
  </si>
  <si>
    <t>INTEGRATED BASE DEFENSE SYSTEMS</t>
  </si>
  <si>
    <t>Integrated Base Defense Systems</t>
  </si>
  <si>
    <t>LISC (Launch and Test Range Integrated Service Contract)</t>
  </si>
  <si>
    <t>MUP</t>
  </si>
  <si>
    <t>Massachusetts Institute of Technology</t>
  </si>
  <si>
    <t>NETCENTS-2 Products (SDVOSB)</t>
  </si>
  <si>
    <t>NETOPS &amp; Infrastructure - F&amp;O</t>
  </si>
  <si>
    <t>NETOPS &amp; Infrastructure - SB</t>
  </si>
  <si>
    <t>NSSL</t>
  </si>
  <si>
    <t>National Advertising Contract</t>
  </si>
  <si>
    <t>PEO SO-ISR</t>
  </si>
  <si>
    <t>PEO-ACS</t>
  </si>
  <si>
    <t>PEO-ARMAMENT</t>
  </si>
  <si>
    <t>PEO-BES</t>
  </si>
  <si>
    <t>PEO-BOMBERS</t>
  </si>
  <si>
    <t>PEO-C3I&amp;N</t>
  </si>
  <si>
    <t>PEO-DIGITAL</t>
  </si>
  <si>
    <t>PEO-FIGHTER BOMBER</t>
  </si>
  <si>
    <t>PEO-FIGHTERS</t>
  </si>
  <si>
    <t>PEO-ISR--BIG SAFARI</t>
  </si>
  <si>
    <t>PEO-MOBILITY</t>
  </si>
  <si>
    <t>PEO-NC3</t>
  </si>
  <si>
    <t>PEO-SOISR--BIG SAFARI</t>
  </si>
  <si>
    <t>PEO-WEAPONS</t>
  </si>
  <si>
    <t>PROS V (Parts and Repair Ordering System)</t>
  </si>
  <si>
    <t>Portfolio Management Operational Support (PMOS)</t>
  </si>
  <si>
    <t>QC TOOLS SERVICES</t>
  </si>
  <si>
    <t>Regional Engineering and Construction (RE&amp;C) Central Region</t>
  </si>
  <si>
    <t>Regional Engineering and Construction (RE&amp;C) East Region</t>
  </si>
  <si>
    <t>Regional Engineering and Construction (RE&amp;C) West Region</t>
  </si>
  <si>
    <t>The Aerospace Corporation</t>
  </si>
  <si>
    <t>AFCAP IV</t>
  </si>
  <si>
    <t>Ability One Contract</t>
  </si>
  <si>
    <t>Architect-Engineering Design Construction Services - CONUS Central Region 2013 (A-E13DCS)</t>
  </si>
  <si>
    <t>Architect-Engineering Design Construction Services - CONUS East Region 2013 (A-E13DCS)</t>
  </si>
  <si>
    <t>Architect-Engineering Design Construction Services - CONUS West Region 2013 (A-E13DCS)</t>
  </si>
  <si>
    <t>CYBER OPERATIONS AND TRAINING SUPPORT</t>
  </si>
  <si>
    <t>DEFENSE SYSTEMS - AMRAAM</t>
  </si>
  <si>
    <t>DISA - ENCORE II</t>
  </si>
  <si>
    <t>E-3 AIRCRAFT ENGINEERING SUPPORT</t>
  </si>
  <si>
    <t>F-15 AIRCRAFT TDAS</t>
  </si>
  <si>
    <t>F16 AIRCRAFT SUPPORT EQUIPMENT SUSTAINMENT</t>
  </si>
  <si>
    <t>NETCENTS 2</t>
  </si>
  <si>
    <t>NETCENTS II NETCENTRIC PRODUCTS</t>
  </si>
  <si>
    <t>NETCENTS PRODUCTS</t>
  </si>
  <si>
    <t>Roofing Repair, Replacement and Maintenance (R3M)</t>
  </si>
  <si>
    <t>Worldwide Engineering and Construction (WE&amp;C) Contracts</t>
  </si>
  <si>
    <t>DHA</t>
  </si>
  <si>
    <t>DESIGNATED PROVIDER (DP) (BRIGHTON MARINE HEALTH CENTER, INC)</t>
  </si>
  <si>
    <t>DESIGNATED PROVIDER (DP) (PACMED CLINICS)</t>
  </si>
  <si>
    <t>DESIGNATED PROVIDER (DP) (SAINT VINCENTS CATHOLIC MEDICAL CENTERS OF NEW YORK)</t>
  </si>
  <si>
    <t>DESIGNATED PROVIDER (DP) - NETWORK (MARTIN POINT HEALTH CARE)</t>
  </si>
  <si>
    <t>DESIGNATED PROVIDER (DP) - (JOHNS HOPKINS MEDICAL SERVICES CORP)</t>
  </si>
  <si>
    <t>DESIGNATED PROVIDER(DP) --(CHRISTUS HEALTH)</t>
  </si>
  <si>
    <t>EXPRESS SCRIPTS, INC. (ESI)</t>
  </si>
  <si>
    <t>MANAGED CARE SUPPORT SERVICES IN SUPPORT OF THE TRICARE PROGRAM - WEST REGION</t>
  </si>
  <si>
    <t>Managed Care Support Contract - East Region</t>
  </si>
  <si>
    <t>Managed Care Support Contract - West Region</t>
  </si>
  <si>
    <t>Medical Q Services (MQS) Contract by Military Treatment Facilities (MTFs)</t>
  </si>
  <si>
    <t>TRICARE DENTAL PROGRAM</t>
  </si>
  <si>
    <t>TRICARE DUAL-ELIGIBLE FISCAL INTERMEDIARY CONTRACT (TDEFIC) PROVIDES CLAIMS PROCESSING AND ASSOCIATED CUSTOMER SUPPORT</t>
  </si>
  <si>
    <t>12 Gauge 00 Buckshot Duty &amp; Training Ammunition</t>
  </si>
  <si>
    <t>9mm Duty Handgun</t>
  </si>
  <si>
    <t>9mm Readily Identifiable Training Ammunition (RITA)</t>
  </si>
  <si>
    <t>ARCHITECTURE &amp; ENGINEERING SERVICES II</t>
  </si>
  <si>
    <t>COVID-19 Testing Solutions</t>
  </si>
  <si>
    <t>Cellular Wireless Managed Services (CWMS) II</t>
  </si>
  <si>
    <t>Centers of Excellence (COEs) Phases V - VIII</t>
  </si>
  <si>
    <t>Centers of Excellence - Phase II</t>
  </si>
  <si>
    <t>Centers of Excellence - Phase IV</t>
  </si>
  <si>
    <t>DATA CENTERS</t>
  </si>
  <si>
    <t>DESIGN/BUILD AND CONSTRUCTION SERVICES (NATIONAL &amp; REGIONAL)</t>
  </si>
  <si>
    <t>DHS FIRSTSOURCE</t>
  </si>
  <si>
    <t>Data Center and Cloud Optimization (DCCO) Support Services</t>
  </si>
  <si>
    <t>Design/Build &amp; Construction Services II - Regional (RMAXX II)</t>
  </si>
  <si>
    <t>EAGLE II</t>
  </si>
  <si>
    <t>EAGLE II (UNRESTRICTED)</t>
  </si>
  <si>
    <t>Emergency Fuel Supplies and Services</t>
  </si>
  <si>
    <t>Enterprise Financial Management Software (EFiMS)</t>
  </si>
  <si>
    <t>FEMA Advance Contracts</t>
  </si>
  <si>
    <t>FIRSTSOURCE II</t>
  </si>
  <si>
    <t>HOMELAND SECURITY SYSTEMS ENGINEERING AND DEVELOPMENT INSTITUTE FFRDC</t>
  </si>
  <si>
    <t>HSSEDI FFRDC II</t>
  </si>
  <si>
    <t>Homeland Security Operational Analysis Center FFRDC</t>
  </si>
  <si>
    <t>Homeland Security Operational Analysis Center FFRDC II (HSOAC II)</t>
  </si>
  <si>
    <t>MEDICAL SUPPLIES</t>
  </si>
  <si>
    <t>MICROSOFT ENTERPRISE SERVICES 2015-2020</t>
  </si>
  <si>
    <t>Modular Firing Ranges (MFR)</t>
  </si>
  <si>
    <t>National Academy of Sciences II (NAS II)</t>
  </si>
  <si>
    <t>National Academy of Sciences III (NAS III)</t>
  </si>
  <si>
    <t>Operational Lighting Systems (OLS)</t>
  </si>
  <si>
    <t>PROGRAM MANAGEMENT, ADMINISTRATIVE, OPERATIONS (CLERICAL), AND TECHNICAL SUPPORT SERVICES (PACTS II)</t>
  </si>
  <si>
    <t>TECHNICAL, ACQUISITION, &amp; BUSINESS SUPPORT SVCS (TABSS)</t>
  </si>
  <si>
    <t>TSA Airport Security Contracts</t>
  </si>
  <si>
    <t>UNIFORMS IDIQ</t>
  </si>
  <si>
    <t>Uniforms II</t>
  </si>
  <si>
    <t>DHS Ammunition MACs</t>
  </si>
  <si>
    <t>DHS/FPS GUARD SERVICES</t>
  </si>
  <si>
    <t>Design/Build &amp; Construction Services II - National (NMACC II)</t>
  </si>
  <si>
    <t>Nitrile Gloves II</t>
  </si>
  <si>
    <t>TacCom</t>
  </si>
  <si>
    <t>ADP SYSTEM {WAWF} SUPPORT SERVICES</t>
  </si>
  <si>
    <t>AIRCRAFT AIRCONDITIONING, HEATING AND PRESSURIZING EQUIPMENT</t>
  </si>
  <si>
    <t>AWAITING CONTRACT NAME INPUT FROM DLA</t>
  </si>
  <si>
    <t>Automated eProcurement Program</t>
  </si>
  <si>
    <t>BELL BOA</t>
  </si>
  <si>
    <t>BELL BOEING BOA</t>
  </si>
  <si>
    <t>BOEING BOA</t>
  </si>
  <si>
    <t>DHS-MH60 SUSTAINING ENGINEERING AND TECHNICAL SUPPORT SERVICES</t>
  </si>
  <si>
    <t>DLA Aviation BOA</t>
  </si>
  <si>
    <t>DLA Aviation BPA</t>
  </si>
  <si>
    <t>DLA Aviation LTC</t>
  </si>
  <si>
    <t>DLA Aviation LTC (Legacy FY18 Designated Contract)</t>
  </si>
  <si>
    <t>DLA Aviation Ogden LTC</t>
  </si>
  <si>
    <t>DLA Aviation Philadelphia BOA</t>
  </si>
  <si>
    <t>DLA Aviation Philadelphia LTC</t>
  </si>
  <si>
    <t>DLA Aviation Philadelphia LTC (Legacy FY18 Designated Contract)</t>
  </si>
  <si>
    <t>DLA Aviation Warner Robins LTC (Legacy FY18 Designated Contract)</t>
  </si>
  <si>
    <t>DLA DCSO LTC</t>
  </si>
  <si>
    <t>DLA DCSO LTC (Legacy FY18 Designated Contract)</t>
  </si>
  <si>
    <t>DLA Disposition BPA</t>
  </si>
  <si>
    <t>DLA Disposition LTC</t>
  </si>
  <si>
    <t>DLA Disposition Services LTC</t>
  </si>
  <si>
    <t>DLA Disposition Services LTC (Legacy FY18 Designated Contract)</t>
  </si>
  <si>
    <t>DLA Distribution BPA</t>
  </si>
  <si>
    <t>DLA Distribution LTC</t>
  </si>
  <si>
    <t>DLA Distribution LTC (Legacy FY18 Designated Contract)</t>
  </si>
  <si>
    <t>DLA Document Services LTC</t>
  </si>
  <si>
    <t>DLA Document Services LTC (Legacy FY18 Designated Contract)</t>
  </si>
  <si>
    <t>DLA Energy BPA</t>
  </si>
  <si>
    <t>DLA Energy LTC</t>
  </si>
  <si>
    <t>DLA Energy LTC (Legacy FY18 Designated Contract)</t>
  </si>
  <si>
    <t>DLA JETS LTC</t>
  </si>
  <si>
    <t>DLA JETS LTC (Legacy FY18 Designated Contract)</t>
  </si>
  <si>
    <t>DLA Land &amp; Maritime LTC</t>
  </si>
  <si>
    <t>DLA Land &amp; Maritime LTC (Legacy FY18 Designated Contract)</t>
  </si>
  <si>
    <t>DLA Land Aberdeen LTC</t>
  </si>
  <si>
    <t>DLA Land Aberdeen LTC (Legacy FY18 Designated Contract)</t>
  </si>
  <si>
    <t>DLA Land Warren LTC</t>
  </si>
  <si>
    <t>DLA Land Warren LTC (Legacy FY18 Designated Contract)</t>
  </si>
  <si>
    <t>DLA Maritime Mechanicsburg BOA</t>
  </si>
  <si>
    <t>DLA Maritime Mechanicsburg LTC</t>
  </si>
  <si>
    <t>DLA Maritime Mechanicsburg LTC (Legacy FY18 Designated Contract)</t>
  </si>
  <si>
    <t>DLA Maritime Mechanisburg BOA</t>
  </si>
  <si>
    <t>DLA Shipyard LTC</t>
  </si>
  <si>
    <t>DLA Troop Support LTC</t>
  </si>
  <si>
    <t>DLA Troop Support LTC (Legacy FY18 Designated Contract)</t>
  </si>
  <si>
    <t>EMALL CATALOG</t>
  </si>
  <si>
    <t>EMALL CATALOG (LEGACY DODAAC)</t>
  </si>
  <si>
    <t>EMALL Catalog (Legacy FY18 Designated Contract)</t>
  </si>
  <si>
    <t>GE AVIATION BOA</t>
  </si>
  <si>
    <t>GRIMES AEROSPACE BOA</t>
  </si>
  <si>
    <t>HAMILTON SUNDSTRAND BOA</t>
  </si>
  <si>
    <t>HONEYWELL ENGINES</t>
  </si>
  <si>
    <t>HONEYWELL NON-ENGINES</t>
  </si>
  <si>
    <t>LOCKHEED MARTIN BOA</t>
  </si>
  <si>
    <t>LOGISTICS SUPPORT SERVICES - DLA DISTRIBUTION AT NORFOLK, VA</t>
  </si>
  <si>
    <t>LOGISTICS SUPPORT SERVICES - DLA DISTRIBUTION SURGE AND NON-RECURRING SERVICES WORLDWIDE</t>
  </si>
  <si>
    <t>Logistical Support (Legacy FY18 Designated Contract)</t>
  </si>
  <si>
    <t>Medical Readiness LTC</t>
  </si>
  <si>
    <t>Medical Readiness LTC (Legacy FY18 Designated Contract)</t>
  </si>
  <si>
    <t>Medical Readiness--LTC</t>
  </si>
  <si>
    <t>Medical Readiness-LTC</t>
  </si>
  <si>
    <t>NORTHROP GRUMMAN BOA</t>
  </si>
  <si>
    <t>ONTIC BOA</t>
  </si>
  <si>
    <t>PARKER HANNIFIN JOC</t>
  </si>
  <si>
    <t>PRATT AND WHITNEY BOA</t>
  </si>
  <si>
    <t>SIKORSKY BOA</t>
  </si>
  <si>
    <t>SIKORSKY DD CORPORATE CONTRACT</t>
  </si>
  <si>
    <t>Vaccine LTC</t>
  </si>
  <si>
    <t>Aerospace Energy</t>
  </si>
  <si>
    <t>Bulk Fuels Program</t>
  </si>
  <si>
    <t>DIN-PACS Joint Contract</t>
  </si>
  <si>
    <t>DINPACS</t>
  </si>
  <si>
    <t>DLA Deregulated Utilities (Gas &amp; Electric)</t>
  </si>
  <si>
    <t>DLA FESE</t>
  </si>
  <si>
    <t>DLA HEAVY EQUIPMENT PROCUREMENT PROGRAM (HEPP)</t>
  </si>
  <si>
    <t>DLA MRO</t>
  </si>
  <si>
    <t>DLA MRO - A</t>
  </si>
  <si>
    <t>DLA MRO - E</t>
  </si>
  <si>
    <t>DLA SOE</t>
  </si>
  <si>
    <t>Medical Electronic Catalog</t>
  </si>
  <si>
    <t>Medical/Surgical Prime Vendor</t>
  </si>
  <si>
    <t>PHARMACEUTICAL PRIME VENDOR GLOBAL</t>
  </si>
  <si>
    <t>Pharmaceutical Prime Vendor</t>
  </si>
  <si>
    <t>RADIOLOGY</t>
  </si>
  <si>
    <t>SIKORSKY CD CORPORATE CONTRACT</t>
  </si>
  <si>
    <t>8A SET ASIDE CORE MANAGEMENT COMPONENTS NOAA LINK</t>
  </si>
  <si>
    <t>8A SET ASIDE CORE MANAGEMENT COMPONENTS NOAA LINK RECOMPETITION</t>
  </si>
  <si>
    <t>Business Applications Solutions</t>
  </si>
  <si>
    <t>CORE MANAGEMENT COMPONENTS NOAA LINK</t>
  </si>
  <si>
    <t>DOC Furniture Products &amp; Services</t>
  </si>
  <si>
    <t>LIBRARY RELATED SERVICES AND TRAINING SUPPORT</t>
  </si>
  <si>
    <t>NIST National Cybersecurity Center of Excellence FFRDC</t>
  </si>
  <si>
    <t>NWave</t>
  </si>
  <si>
    <t>PROTECH - Fisheries Domain</t>
  </si>
  <si>
    <t>PROTECH - Oceans Domain</t>
  </si>
  <si>
    <t>PROTECH - Satellite Domain</t>
  </si>
  <si>
    <t>PROTECH - Weather Domain</t>
  </si>
  <si>
    <t>PTO DESKTOP ACQUISITION</t>
  </si>
  <si>
    <t>Personnel Action Request/Payroll/Benefit Processing</t>
  </si>
  <si>
    <t>Adobe</t>
  </si>
  <si>
    <t>COMMERCE - SSI THOUGH NASA SEWP (NNG07VA28B) FOR PCS AND ACCESSORIES. BPA COMPETITIVELY AWARDED.</t>
  </si>
  <si>
    <t>ENTERPRISE WIDE INFORMATION TECHNOLOGY BUSINESS SUPPORT SERVICES</t>
  </si>
  <si>
    <t>GovDelivery</t>
  </si>
  <si>
    <t>Network Equipment</t>
  </si>
  <si>
    <t>Next Generation Infrastructure</t>
  </si>
  <si>
    <t>PCs</t>
  </si>
  <si>
    <t>SE&amp;I: Enterprise Tier ESF</t>
  </si>
  <si>
    <t>SE&amp;I: Project Tier ESF</t>
  </si>
  <si>
    <t>SMARTnet</t>
  </si>
  <si>
    <t>ServiceNow</t>
  </si>
  <si>
    <t>Socrata</t>
  </si>
  <si>
    <t>Tableau</t>
  </si>
  <si>
    <t>VMWare</t>
  </si>
  <si>
    <t>DOD</t>
  </si>
  <si>
    <t>Background Investigation</t>
  </si>
  <si>
    <t>Case Processing Operations Center (CPOC)</t>
  </si>
  <si>
    <t>Center for Advanced Study of Language (CASL) UARC</t>
  </si>
  <si>
    <t>Contracting, Compliance, Cost/Price and Operations (C3PO)</t>
  </si>
  <si>
    <t>ENCORE III</t>
  </si>
  <si>
    <t>GSMO II</t>
  </si>
  <si>
    <t>Global Logistics Support Serivce (LGSS)</t>
  </si>
  <si>
    <t>Institute for Defense Analyses</t>
  </si>
  <si>
    <t>Johns Hopkins University Applied Physics Lab UARC</t>
  </si>
  <si>
    <t>METSS II</t>
  </si>
  <si>
    <t>SETI</t>
  </si>
  <si>
    <t>SETI or ENCORE III</t>
  </si>
  <si>
    <t>Systems Engineering Research Center (SERC) UARC</t>
  </si>
  <si>
    <t>TASS - DARPA TECHNICAL AND ANALYTICAL SUPPORT SERVICES</t>
  </si>
  <si>
    <t>Technical, Engineering, Advisory and Management Support (TEAMS)</t>
  </si>
  <si>
    <t>The RAND Corporation</t>
  </si>
  <si>
    <t>Civil Reserve Air Fleet</t>
  </si>
  <si>
    <t>DOD Freight Transportation Service (DFTS)</t>
  </si>
  <si>
    <t>Drone Recovery Services</t>
  </si>
  <si>
    <t>Global POV Contract IV</t>
  </si>
  <si>
    <t>JOINT WARFIGHTING CLOUD CAPABILITY</t>
  </si>
  <si>
    <t>Omnibus IV IDIQ</t>
  </si>
  <si>
    <t>Ridge Runner Air Transport</t>
  </si>
  <si>
    <t>Universal Services Contract</t>
  </si>
  <si>
    <t>Ames Laboratory (Ames)</t>
  </si>
  <si>
    <t>Argonne National Laboratory (ANL)</t>
  </si>
  <si>
    <t>Brookhaven National Laboratory (BNL)</t>
  </si>
  <si>
    <t>Fermi National Accelerator Center (FNAL)</t>
  </si>
  <si>
    <t>Idaho National Laboratory (INL)</t>
  </si>
  <si>
    <t>Kansas City National Security Campus (formerly Kansas City Plant (KCP))</t>
  </si>
  <si>
    <t>Lawrence Berkeley National Laboratory (LBNL)</t>
  </si>
  <si>
    <t>Lawrence Livermore National Laboratory (LLNL)</t>
  </si>
  <si>
    <t>Los Alamos National Lab M&amp;O (LANL)</t>
  </si>
  <si>
    <t>Management &amp; Operations of Naval Nuclear Laboratory (NNL)</t>
  </si>
  <si>
    <t>Management and Operation of Los Alamos National Laboratory</t>
  </si>
  <si>
    <t>NNSA Production Office (NPO) Pantex Plant and Y-12 National Security Complex</t>
  </si>
  <si>
    <t>National Renewable Energy Laboratory (NREL)</t>
  </si>
  <si>
    <t>Nevada National Security Site (NNSS)</t>
  </si>
  <si>
    <t>Oak Ridge Institute for Science and Education (ORISE)</t>
  </si>
  <si>
    <t>Oak Ridge National Laboratory (ORNL)</t>
  </si>
  <si>
    <t>Pacific Northwest National Laboratory (PNNL)</t>
  </si>
  <si>
    <t>Paducah Infrastructure</t>
  </si>
  <si>
    <t>Princeton Plasma Physics Laboratory (PPPL)</t>
  </si>
  <si>
    <t>SLAC National Accelerator Laboratory (SLAC)</t>
  </si>
  <si>
    <t>Sandia National Laboratories (Sandia/SNL)</t>
  </si>
  <si>
    <t>Savannah River Site (SRS) Savannah River National Laboratory (SRNL)</t>
  </si>
  <si>
    <t>Strategic Petroleum Reserve Office (SPRO)</t>
  </si>
  <si>
    <t>Thomas Jefferson National Accelerator Facility (TJNAF)</t>
  </si>
  <si>
    <t>West Valley Demonstration Project</t>
  </si>
  <si>
    <t>Energy Savings Performance Contract (ESPC)</t>
  </si>
  <si>
    <t>GOCO</t>
  </si>
  <si>
    <t>FOUNDATION CLOUD HOSTING SERVICES</t>
  </si>
  <si>
    <t>TIER 1 SUBJECT TO BUY INDIAN ACT</t>
  </si>
  <si>
    <t>Uniform Contract</t>
  </si>
  <si>
    <t>AFISS II</t>
  </si>
  <si>
    <t>AIR CHARTER AND AIR AMBULANCE SERVICES FOR ALL BOP CORRECTIONAL FACILITIES.</t>
  </si>
  <si>
    <t>ASSET FORFEITURE INVESTIGATIVE SUPPORT SERVICES</t>
  </si>
  <si>
    <t>ASSET FORFEITURE PROGRAM ADMINISTRATIVE SUPPORT SERVICES</t>
  </si>
  <si>
    <t>AUTOMATED LITIGATION SUPPORT SERVICES</t>
  </si>
  <si>
    <t>COMPUTER ASSISSTED LEGAL RESEARCH</t>
  </si>
  <si>
    <t>Comprehensive Medical Serivces - FCI Beckley</t>
  </si>
  <si>
    <t>Comprehensive Medical Serivces - FCI Danbury</t>
  </si>
  <si>
    <t>Comprehensive Medical Serivces - FCI Morgantown</t>
  </si>
  <si>
    <t>Comprehensive Medical Serivces - FMC Springfield</t>
  </si>
  <si>
    <t>Comprehensive Medical Serivces - FPC Duluth</t>
  </si>
  <si>
    <t>Comprehensive Medical Serivces - USP Marion</t>
  </si>
  <si>
    <t>Comprehensive Medical Services - FCC Coleman</t>
  </si>
  <si>
    <t>Comprehensive Medical Services - FCC Forrest City</t>
  </si>
  <si>
    <t>Comprehensive Medical Services - FCC Petersburg</t>
  </si>
  <si>
    <t>Comprehensive Medical Services - FCC Victorville</t>
  </si>
  <si>
    <t>Comprehensive Medical Services - FCI Aliceville</t>
  </si>
  <si>
    <t>Comprehensive Medical Services - FCI Big Spring</t>
  </si>
  <si>
    <t>Comprehensive Medical Services - FCI Jesup</t>
  </si>
  <si>
    <t>Comprehensive Medical Services - FCI La Tuna</t>
  </si>
  <si>
    <t>Comprehensive Medical Services - FCI Miami</t>
  </si>
  <si>
    <t>Comprehensive Medical Services - FCI Otisville</t>
  </si>
  <si>
    <t>Comprehensive Medical Services - FCI Oxford</t>
  </si>
  <si>
    <t>Comprehensive Medical Services - FCI Phoenix</t>
  </si>
  <si>
    <t>Comprehensive Medical Services - FCI Williamsburg</t>
  </si>
  <si>
    <t>Comprehensive Medical Services - FDC Honolulu</t>
  </si>
  <si>
    <t>Comprehensive Medical Services - FDC Philadelphia</t>
  </si>
  <si>
    <t>Comprehensive Medical Services - FPC Montgomery</t>
  </si>
  <si>
    <t>Comprehensive Medical Services - USP Atlanta</t>
  </si>
  <si>
    <t>Computer Assisted Legal Research (CALR) - 5</t>
  </si>
  <si>
    <t>INFORMATION TECHNOLOGY SUPPORT SERVICES</t>
  </si>
  <si>
    <t>MAIL MANAGEMENT, WAREHOUSE, RELATED SERVICES</t>
  </si>
  <si>
    <t>MEGA 4 AUTOMATED LITIGATION SUPPORT</t>
  </si>
  <si>
    <t>NATIONAL PHYSICAL SECURITY PROGRAM</t>
  </si>
  <si>
    <t>OVERNIGHT DELIVERY SERVICES</t>
  </si>
  <si>
    <t>PRINTERS</t>
  </si>
  <si>
    <t>STANDARDIZED WORKSTATION REFRESH</t>
  </si>
  <si>
    <t>Federal Prison Industries / UNICOR</t>
  </si>
  <si>
    <t>Enterprise Infrastructure Solution (EIS)**</t>
  </si>
  <si>
    <t>SCHEDULE 70: IT SERVICE DESK</t>
  </si>
  <si>
    <t>DOT FFRDC</t>
  </si>
  <si>
    <t>EITSS</t>
  </si>
  <si>
    <t>ELECTRONIC FAA ACCELERATED AND SIMPLIFIED MASTER ORDERING AGREEMENT</t>
  </si>
  <si>
    <t>ELECTRONIC FAA ACCELERATED AND SIMPLIFIED TASKS (EFAST)</t>
  </si>
  <si>
    <t>FAA CLOUD SERVICES PROGRAM</t>
  </si>
  <si>
    <t>FAA INTEGRATED COMMUNICATIONS SYSTEMS FOR THE 21ST CENTURY (FTI)</t>
  </si>
  <si>
    <t>NATIONAL FURNITURE PROCUREMENT - SYSTEMS AND MODULAR FURNITURE</t>
  </si>
  <si>
    <t>SYSTEM ENGINEERING -2020 (SE-2020) PROGRAM</t>
  </si>
  <si>
    <t>SYSTEM ENGINEERING -2025 (SE-2025) PROGRAM</t>
  </si>
  <si>
    <t>SYSTEMS ENGINEERING AND PROGRAM MANAGEMENT SUPPORT</t>
  </si>
  <si>
    <t>TRANSPORTATION - ENTERPRISE MESSAGING SYSTEMS PROGRAM</t>
  </si>
  <si>
    <t>TRANSPORTATION - FAA ADMINISTRATIVE VOICE ENTERPRISE SERVICES</t>
  </si>
  <si>
    <t>TRANSPORTATION - SYSEMS ENGINEERING AND PROGRAM MANAGEMENT SUPPORT</t>
  </si>
  <si>
    <t>DOT Large Scale Construction</t>
  </si>
  <si>
    <t>SAVES COTS SOFTWARE</t>
  </si>
  <si>
    <t>SAVES- IT HARDWARE</t>
  </si>
  <si>
    <t>SAVES- OFFICE EQUIPMENT</t>
  </si>
  <si>
    <t>TRANServe WMATA</t>
  </si>
  <si>
    <t>FSA - DEBT COLLECTION SUPPORT</t>
  </si>
  <si>
    <t>FSA - DEBT MANAGEMENT AND COLLECTIONS SYSTEMS (DMCS)</t>
  </si>
  <si>
    <t>FSA - TITLE IV LOAN SERVICING</t>
  </si>
  <si>
    <t>GREAT LAKES - TITLE IV STUDENT LOAN MGMT. SERVICING (SAFRA)</t>
  </si>
  <si>
    <t>IES - WHAT WORKS CLEARINGHOUSE (WWC)</t>
  </si>
  <si>
    <t>OESE - NEXT GEN PRO LEARNING PORTAL, CONTENT INTEGRATION, TECH ASSIST SUPPORT</t>
  </si>
  <si>
    <t>OPEPD - POLICY AND PROGRAM STUDIES SUPPORT</t>
  </si>
  <si>
    <t>OVAE - CAREER AND TECHNICAL EDUCATION COMPETITVE CHALLENGES</t>
  </si>
  <si>
    <t>SUPPORT MANAGEMENT: FINANCIAL</t>
  </si>
  <si>
    <t>SUPPORT MANAGMENT:FINANCE</t>
  </si>
  <si>
    <t>HCERA SAFRA NOT FOR PROFIT SERVICER PROGRAM</t>
  </si>
  <si>
    <t>IES - NATIONAL POSTSECONDARY STUDENT AID STUDY (NPSAS 2016)</t>
  </si>
  <si>
    <t>TITLE IV STUDENT LOAN MGMT. SERVICING (SAFRA)</t>
  </si>
  <si>
    <t>ENTERPRISE VOICE SERVICES (EVS)</t>
  </si>
  <si>
    <t>National RAF Suite (DES) F108</t>
  </si>
  <si>
    <t>National RAF Suite (RES) F108</t>
  </si>
  <si>
    <t>RAF (previous iteration) (RAC) C214</t>
  </si>
  <si>
    <t>RAF (previous iteration) (RAC) C215</t>
  </si>
  <si>
    <t>RAF (previous iteration) Contracts (RAC) C214</t>
  </si>
  <si>
    <t>Regional Contracts C219</t>
  </si>
  <si>
    <t>Regional Contracts 8120</t>
  </si>
  <si>
    <t>Regional Contracts AJ12</t>
  </si>
  <si>
    <t>Regional Contracts D399</t>
  </si>
  <si>
    <t>Regional Contracts ESAT B504</t>
  </si>
  <si>
    <t>Regional Contracts F115</t>
  </si>
  <si>
    <t>Regional Contracts F999</t>
  </si>
  <si>
    <t>Regional Contracts J066</t>
  </si>
  <si>
    <t>Regional Contracts R408</t>
  </si>
  <si>
    <t>Regional Contracts R409</t>
  </si>
  <si>
    <t>Regional Contracts R425</t>
  </si>
  <si>
    <t>Regional Contracts R499</t>
  </si>
  <si>
    <t>Regional Contracts R616</t>
  </si>
  <si>
    <t>Regional Contracts R799</t>
  </si>
  <si>
    <t>Removal Contracts (ERRS) F108</t>
  </si>
  <si>
    <t>Removal Contracts (ERRS) F999</t>
  </si>
  <si>
    <t>Removal Contracts (START) F108</t>
  </si>
  <si>
    <t>Removal Contracts (START) F999</t>
  </si>
  <si>
    <t>Removal Contracts (START) R429</t>
  </si>
  <si>
    <t>Site Specific F108</t>
  </si>
  <si>
    <t>Site Specific F110</t>
  </si>
  <si>
    <t>Site Specific F999</t>
  </si>
  <si>
    <t>(PREDECESSOR) 8ASTARS2</t>
  </si>
  <si>
    <t>03FAC</t>
  </si>
  <si>
    <t>51V</t>
  </si>
  <si>
    <t>AGENCY BPA / ORDER AGAINST SCHEDULE 70</t>
  </si>
  <si>
    <t>COMMERCIAL CLOUD SERVICES FOR IC ELEMENTS.</t>
  </si>
  <si>
    <t>CONNECTIONS II</t>
  </si>
  <si>
    <t>COVID Safety Protocols</t>
  </si>
  <si>
    <t>E-GOV TRAVEL SERVICE 2 (ETS2)</t>
  </si>
  <si>
    <t>EXPIRED SCHEDULE 66 - SCIENTIFIC EQUIPMENT AND SERVICES</t>
  </si>
  <si>
    <t>Electronic Commodities Store (ECS) III</t>
  </si>
  <si>
    <t>Environmental Services</t>
  </si>
  <si>
    <t>GRITS2</t>
  </si>
  <si>
    <t>GSA CAR SHARING - RSVP</t>
  </si>
  <si>
    <t>GSA FEDRELAY</t>
  </si>
  <si>
    <t>GSA SmartPay</t>
  </si>
  <si>
    <t>Global Support Strategy 2.0 (GSS 2)</t>
  </si>
  <si>
    <t>Global System Support (GSS)</t>
  </si>
  <si>
    <t>IDIQ OFFICE SUPPLIES</t>
  </si>
  <si>
    <t>MAS</t>
  </si>
  <si>
    <t>NO GWAC NAME</t>
  </si>
  <si>
    <t>NO SCHED NAME</t>
  </si>
  <si>
    <t>PBS Large Scale Construction</t>
  </si>
  <si>
    <t>PBS-GSA-Area-wide Utilities</t>
  </si>
  <si>
    <t>PROFESSIONAL SERVICES SCHEDULE (PSS)</t>
  </si>
  <si>
    <t>Removed from FSSI Office Supplies (OS4)</t>
  </si>
  <si>
    <t>SCHEDULE 23V - AUTOMOTIVE SUPERSTORE</t>
  </si>
  <si>
    <t>SCHEDULE 36 - THE OFFICE, IMAGING, AND DOCUMENT SOLUTION</t>
  </si>
  <si>
    <t>SCHEDULE 48 - TRANSPORTATION, DELIVERY AND RELOCATION SOLUTIONS</t>
  </si>
  <si>
    <t>SCHEDULE 56</t>
  </si>
  <si>
    <t>SCHEDULE 58 I - AUDIO AND VIDEO</t>
  </si>
  <si>
    <t>SCHEDULE 599 - AIR CHARTER SERVICES</t>
  </si>
  <si>
    <t>SCHEDULE 599 - AIR CHARTER SERVICES BROKERS</t>
  </si>
  <si>
    <t>SCHEDULE 599 - LODGING NEGOTIATIONS / MANAGEMENT SERVICES</t>
  </si>
  <si>
    <t>SCHEDULE 599 - TRAVEL AGENT SERVICES</t>
  </si>
  <si>
    <t>SCHEDULE 599 - TRAVEL CONSULTING SERVICES</t>
  </si>
  <si>
    <t>SCHEDULE 599 - TRAVEL SERVICES SOLUTIONS</t>
  </si>
  <si>
    <t>SCHEDULE 66 - SCIENTIFIC EQUIPMENT AND SERVICES</t>
  </si>
  <si>
    <t>SCHEDULE 67 - PHOTOGRAPHIC EQUIPMENT - CAMERAS, PHOTOGRAPHIC PRINTERS AND RELATED SUPPLIES &amp; SERVICES (DIGITAL AND FILM-BASED)</t>
  </si>
  <si>
    <t>SCHEDULE 70 - INFORMATION TECHNOLOGY</t>
  </si>
  <si>
    <t>SCHEDULE 71 - FURNITURE</t>
  </si>
  <si>
    <t>SCHEDULE 71 II K - COMPREHENSIVE FURNITURE MANAGEMENT SERVICES (CFMS)</t>
  </si>
  <si>
    <t>SCHEDULE 72 - FURNISHINGS AND FLOOR COVERINGS</t>
  </si>
  <si>
    <t>SCHEDULE 736 - TEMPORARY ADMINISTRATIVE AND PROFESSIONAL STAFFING SERVICES (TAPS)</t>
  </si>
  <si>
    <t>SCHEDULE 738X - HUMAN RESOURCES &amp; EQUAL EMPLOYMENT OPPORTUNITY</t>
  </si>
  <si>
    <t>SCHEDULE 75 - OFFICE SOLUTIONS, SUPPLIES AND SERVICES</t>
  </si>
  <si>
    <t>SCHEDULE 751 - LEASING OF AUTOMOBILES AND LIGHT TRUCKS - COMMERCIALLY</t>
  </si>
  <si>
    <t>SCHEDULE 76 - PUBLICATION MEDIA</t>
  </si>
  <si>
    <t>SCHEDULE 78</t>
  </si>
  <si>
    <t>SCHEDULE 81 - SHIPPING, PACKAGING, PACKING SUPPLIES</t>
  </si>
  <si>
    <t>SCHEDULE 84</t>
  </si>
  <si>
    <t>SEWP IV</t>
  </si>
  <si>
    <t>Sched 73</t>
  </si>
  <si>
    <t>UNIDENTIFIED</t>
  </si>
  <si>
    <t>ASPR BARDA Pandemic Medical Countermeasures Program</t>
  </si>
  <si>
    <t>CMS Quality Improvement Organizations (QIO) - BFCC</t>
  </si>
  <si>
    <t>CMS Quality Improvement Organizations (QIO) - NQIIC</t>
  </si>
  <si>
    <t>Evidence-based Practice Center (EPC)</t>
  </si>
  <si>
    <t>HHS FFRDC</t>
  </si>
  <si>
    <t>MCKESSON SPECIALTY DISTRIBUTION, LLC</t>
  </si>
  <si>
    <t>NIH PUBLIC INFORMATION AND COMMUNICATION SERVICES (PICS) II</t>
  </si>
  <si>
    <t>NIH PUBLIC INFORMATION AND COMMUNICATION SUPPORT SERVICES (PICS) II CONTRACT</t>
  </si>
  <si>
    <t>National Cancer Institute's Frederick National Laboratory for Cancer Research FFRDC</t>
  </si>
  <si>
    <t>PROGRAM SUPPORT SERVICES TO NCI/CENTER TO REDUCE CANCER HEALTH DISPARITIES (CRCHD)</t>
  </si>
  <si>
    <t>PUBLIC INFORMATION AND COMMUNICATION SERVICES CONTRACT II</t>
  </si>
  <si>
    <t>PUBLIC INFORMATION AND COMMUNICATIONS SERVICES CONTRACT</t>
  </si>
  <si>
    <t>RMADA II</t>
  </si>
  <si>
    <t>SAMHSA</t>
  </si>
  <si>
    <t>SPARC</t>
  </si>
  <si>
    <t>VACCINES FOR ADULTS</t>
  </si>
  <si>
    <t>VACCINES FOR CHILDREN</t>
  </si>
  <si>
    <t>World Trade Center Health Care Program</t>
  </si>
  <si>
    <t>Field Phone Telecom Services</t>
  </si>
  <si>
    <t>LOC</t>
  </si>
  <si>
    <t>FEDLINK</t>
  </si>
  <si>
    <t>A&amp;E Services PSL - KENNEDY SPACE CENTER SOUTHEAST REGIONAL-ARCHITECT ENGINEERING SERVICES (SERAE)</t>
  </si>
  <si>
    <t>A&amp;E Services PSL - VEHICLE ASSEMBLY BUILDING (VAB) HEATING VENTILATION AIR CONDITIONING (HVAC) REPLACEMENT</t>
  </si>
  <si>
    <t>AEROSPACE TESTING AND FACILITIES OPERATIONS AND MAINTENANCE (ATOM) SERVICES (ARC WIND TUNNEL DIVISION AND THERMO-PHYSICS FACILITIES) CONTRACT.</t>
  </si>
  <si>
    <t>AFRC PROTECTIVE SERVICES</t>
  </si>
  <si>
    <t>AIAA</t>
  </si>
  <si>
    <t>AMES CONSOLIDATED IT SUPPORT SERVICES PROVIDING IT SERVICES NOT COVERED BY AGENCY SOLUTIONS.</t>
  </si>
  <si>
    <t>ARC Safety and Mission Assurance</t>
  </si>
  <si>
    <t>Agency Aircrew and Maintenance Training</t>
  </si>
  <si>
    <t>Agency-Wide Acquisition Support Services (AWASS)</t>
  </si>
  <si>
    <t>Agency-wide Architect-Engineering Services</t>
  </si>
  <si>
    <t>Aircraft Operations PSL - Specialized Engineering, Aeronautics and Manufacturing Services (SEAM II)</t>
  </si>
  <si>
    <t>Ames Facilities Support Services (AFSS)</t>
  </si>
  <si>
    <t>Ames Professional Administrative Support Services (APASS)</t>
  </si>
  <si>
    <t>Aviation Safety Reporting System (ASRS)</t>
  </si>
  <si>
    <t>BPA for Hypersizer software products and services (ELM)</t>
  </si>
  <si>
    <t>BPA for Magic Draw software and maintenance (ELM)</t>
  </si>
  <si>
    <t>BPA for Pointwise software</t>
  </si>
  <si>
    <t>BPA for Transcription Services for OIG</t>
  </si>
  <si>
    <t>Base Operations and Spaceport Services</t>
  </si>
  <si>
    <t>Basic and applied aerospace research and technology (BAART)</t>
  </si>
  <si>
    <t>Building Maintenance and Services</t>
  </si>
  <si>
    <t>CALIFORNIA DEPARTMENT OF TOXIC SUBSTANCES CONTROL (DTSC) RGULATORY OVERSIGHT SANTA SUSANA FIELD LABORATORY (SSFL)</t>
  </si>
  <si>
    <t>CATSS Bridge</t>
  </si>
  <si>
    <t>CENTER FACILITIES SUPPORT SERVICES</t>
  </si>
  <si>
    <t>COMMERCIAL CREW PROGRAM (CCP)</t>
  </si>
  <si>
    <t>COMSOL Multiphysics Modeling Software (ELMT)</t>
  </si>
  <si>
    <t>California-Mandated Regulatory Oversight Services</t>
  </si>
  <si>
    <t>Cargo Mission Contract (3)</t>
  </si>
  <si>
    <t>Center Administrative Support Services (CASS)</t>
  </si>
  <si>
    <t>Center Maintenance, Operations and Engineering (CMOE)</t>
  </si>
  <si>
    <t>Center Process Recertification, Operations and Maintenance (CROM)</t>
  </si>
  <si>
    <t>Commercial Lunar Payload Services (CLPS)</t>
  </si>
  <si>
    <t>Communication and writer services support</t>
  </si>
  <si>
    <t>Construction PSL - CONSTRUCTION MARSHALL</t>
  </si>
  <si>
    <t>Construction PSL - WALLOPS FLIGHT FACILITY (WFF) FIELD CARRIER LANDING PRACTICE (FCLP)</t>
  </si>
  <si>
    <t>Construction of Facilities (CoF) Mechanical A-E Services</t>
  </si>
  <si>
    <t>Construction of Facilities (CoF) Structural A-E Services</t>
  </si>
  <si>
    <t>Custodial</t>
  </si>
  <si>
    <t>CyberSecurity and Privacy Enterprise Solution (CyPRESS)</t>
  </si>
  <si>
    <t>DRAGONFLY: ON-ORBIT ROBOTIC INSTALLATION AND RECONFIGURATION OF LARGE SOLID RADIO FREQUENCY REFLECTORS</t>
  </si>
  <si>
    <t>EAST 2 Contract to support the Agency Applications Office (AAO) and Web Services Office (WSO)</t>
  </si>
  <si>
    <t>EEO INVESTIGATIONS</t>
  </si>
  <si>
    <t>ELECTRICAL SYSTEMS ENGINEERING SERVICES (ESES) II</t>
  </si>
  <si>
    <t>ELECTRICITY - UTILITIES GRC LEWIS FIELD </t>
  </si>
  <si>
    <t>ENGINEERING SOLUTIONS AND PROTOTYPING (ESP)</t>
  </si>
  <si>
    <t>ENGINEERING SUPPORT FOR MARSHALL SPACE FLIGHT CENTER ENGINEERING DIRECTORATE'S SPACE SYSTEMS DEPARTMENT</t>
  </si>
  <si>
    <t>EO14042 - NATURAL GAS SUPPLY - ARMSTRONG TEST FACILITY</t>
  </si>
  <si>
    <t>EO14042 - NATURAL GAS SUPPLY - GRC MAIN CAMPUS</t>
  </si>
  <si>
    <t>EO14042 - PBS WATER AND SEWER UTILITY SERVICE</t>
  </si>
  <si>
    <t>Electrical Engineering Systems Services</t>
  </si>
  <si>
    <t>Engineering PSL - INSTALLATION OPERATION AND MAINTENANCE OF NEXT GENERATION NSGN STATIONS AT THE MCDONALD GEODETIC OBERSVATORY (MGO)</t>
  </si>
  <si>
    <t>Engineering PSL - ADVANCED GUIDANCE, NAVIGATION AND CONTROL (GN&amp;C) AND AVIONICS TECHNOLOGY DEVELOPMENT AND ANA</t>
  </si>
  <si>
    <t>Engineering PSL - AIRBORNE LIDAR AND IMAGERY DATA IN SUPPORT OF THE ICESAT-2 SPACEBORNE LIDAR MISSION.</t>
  </si>
  <si>
    <t>Engineering PSL - ATMOSPHERE OBSERVING SYSTEM POLAR (AOS-P) SPACECRAFT ACCOMMODATION STUDY</t>
  </si>
  <si>
    <t>Engineering PSL - Advanced Research and Development</t>
  </si>
  <si>
    <t>Engineering PSL - COMMERCIAL SMALLSAT DATA ACQUISITION (CSDA) PROGRAM</t>
  </si>
  <si>
    <t>Engineering PSL - COMMERCIAL SMALLSAT DATA ACQUISITION PROGRAM</t>
  </si>
  <si>
    <t>Engineering PSL - CUBESAT 3 INTEGRATION SUPPORT FOR VENTURE CLASS LAUNCH SERVICES DEMONSTRATION 2</t>
  </si>
  <si>
    <t>Engineering PSL - DATA ACQUISITION AND LAUNCH SUPPORT SERVICES FOR SOUNDING ROCKET CAMPAIGNS IN NORWAY</t>
  </si>
  <si>
    <t>Engineering PSL - DECADAL SURVEY STRATEGY FOR SOLAR AND SPACE PHYSICS</t>
  </si>
  <si>
    <t>Engineering PSL - DESIGN, DEVELOPMENT, MANUFACTURING AND TESTING OF THE VENTILATION LOOP FANS FOR THE EXPLORATION PORTABLE LIFE SUPPORT SYSTEM</t>
  </si>
  <si>
    <t>Engineering PSL - DEVELOPMENT AND SUSTAINMENT OF THE NASA SEARCH AND RESCUE (SAR) LABORATORY (SARLAB)</t>
  </si>
  <si>
    <t>Engineering PSL - DRAGONFLY MASS SPECTROMETER (DRAMS), ELECTRONICS MODULES (EM)</t>
  </si>
  <si>
    <t>Engineering PSL - ELECTRO-OPTICAL GAS DETECTION IMAGERY</t>
  </si>
  <si>
    <t>Engineering PSL - ENGINEERING ANALYSES FOR TSIS2 PAYLOAD</t>
  </si>
  <si>
    <t>Engineering PSL - ENVIRONMENTAL TEST AND INTEGRATION RELATED SERVICES (ETIS III)</t>
  </si>
  <si>
    <t>Engineering PSL - EO 14042-ADVANCED SOLAR ELECTRIC PROPULSION (EP) SYSTEM</t>
  </si>
  <si>
    <t>Engineering PSL - EXPENDABLE LAUNCH VEHICLE INTEGRATED SUPPORT 3 (ELVIS 3)</t>
  </si>
  <si>
    <t>Engineering PSL - EXPLORATION GROUND SYSTEMS (EGS) PROGRAM (LX)SUPPORT SERVICES CONTRACT IIII ENGINEERING SERVICES.</t>
  </si>
  <si>
    <t>Engineering PSL - FABRICATION AND AERODYNAMICS TESTING OF SPIKE EJECTORS</t>
  </si>
  <si>
    <t>Engineering PSL - FORCE MEASUREMENT SUPPORT SERVICES</t>
  </si>
  <si>
    <t>Engineering PSL - GENERAL SCIENCE AND GENERAL ENGINEERING SUPPORT FOR ACTIVITIES WITHIN THE SCIENCES AND EXPLORATION DIRECTORATE</t>
  </si>
  <si>
    <t>Engineering PSL - GOVT. RCA 3.0 TESTING &amp; REFURB</t>
  </si>
  <si>
    <t>Engineering PSL - GVT EQUIMPMENT CALIBRATION</t>
  </si>
  <si>
    <t>Engineering PSL - INSTRUMENT ALGORITHM MAINTENANCE TEAM FOR MEASUREMENTS OF POLLUTION IN THE TROPOSPHERE (MOPITT)</t>
  </si>
  <si>
    <t>Engineering PSL - INTER-AGENCY IMPLEMENTATION AND ADVANCED CONCEPTS TEAM (IMPACT)FOR NASA'S EARTH SCIENCE DATA SYSTEM (ESDS) PROGRAM.</t>
  </si>
  <si>
    <t>Engineering PSL - INTERGOVERNMENTAL PANEL ON CLIMATE CHANGE AND RELATED INTERNATIONAL ASSESSMENTS</t>
  </si>
  <si>
    <t>Engineering PSL - LABORATORY SUPPORT SERVICES AND OPERATIONS II (LASSO) II CONTRACT</t>
  </si>
  <si>
    <t>Engineering PSL - LAUNCH AND PROCESSING OF ORBITAL AND SUBORBITAL SPACE HARDWARE</t>
  </si>
  <si>
    <t>Engineering PSL - MARS ATMOSPHERE AND VOLATILE EVOLUTION (MAVEN) PROJECT</t>
  </si>
  <si>
    <t>Engineering PSL - MARSHALL OPERATIONS SYSTEMS, SERVICES, AND INTEGRATION II (MOSSI II)</t>
  </si>
  <si>
    <t>Engineering PSL - MISSION ENABLING SERVICES CONTRACT (MESC) BASELINE A -NASA AIRCRAFT MANAGEMENT INFORMATION SYSTEM (NAMIS)</t>
  </si>
  <si>
    <t>Engineering PSL - MOSES II</t>
  </si>
  <si>
    <t>Engineering PSL - MULTIDISCIPLINE ENGINEERING SUPPORT SERVICES</t>
  </si>
  <si>
    <t>Engineering PSL - OPTICAL TELESCOPE ASSEMBLY (OTA)</t>
  </si>
  <si>
    <t>Engineering PSL - PAYLOAD PROCESSING FACILITY AND SERVICES FOR THE GOES-U SPACECRAFT</t>
  </si>
  <si>
    <t>Engineering PSL - PAYLOAD PROCESSING FOR PLANKTON, AEROSOL, CLOUD, OCEAN ECOSYSTEM (PACE) SPACECRAFT.</t>
  </si>
  <si>
    <t>Engineering PSL - PRINCIPAL INVESTIGATOR NASA DISCOVERY PROGRAM</t>
  </si>
  <si>
    <t>Engineering PSL - RESEARCH AND DEVELOPMENT SERVICES RELATED TO THE PRODUCTION OF THE MARS ASCENT VEHICLE INTEGRATED SYSTEMCHAN</t>
  </si>
  <si>
    <t>Engineering PSL - Research and Development in Advanced Aircraft Design</t>
  </si>
  <si>
    <t>Engineering PSL - SCIENCE, TECHNOLOGY, AND RESEARCH SERVICE (STARSS) III</t>
  </si>
  <si>
    <t>Engineering PSL - SOUNDING ROCKET LAUNCH SITE FOR CONDUCTING SCIENTIFIC INVESTIGATIONS</t>
  </si>
  <si>
    <t>Engineering PSL - SPACE QUALIFIED ROVER LIDAR (SQRLI)</t>
  </si>
  <si>
    <t>Engineering PSL - SPACECRAFT PROCESSING OPERATION SERVICE (SPOS) AND FACILITIES FOR COMMON LAUNCH SERVICE SUPPORT PLAN (LSSP)</t>
  </si>
  <si>
    <t>Engineering PSL - SPACECRAFT SUSTAINING ENGINEERING SUPPORT SERVICES FOR THE EARTH OBSERVING SYSTEM (EOS) AQUA AND AURA SPACECRAFT.</t>
  </si>
  <si>
    <t>Engineering PSL - SUPPORT SERVICES TO THE OFFICE OF PLANETARY PROTECTION.</t>
  </si>
  <si>
    <t>Engineering PSL - SYSTEMS ANALYSIS TRADES</t>
  </si>
  <si>
    <t>Engineering PSL - Strategic Professional Engineering Assessment Contract (SPEAC 2)</t>
  </si>
  <si>
    <t>Engineering PSL - TELESCOPE STRUCTURAL/THERMAL MODEL (STM) AND TWO ENGINEERING DEVELOPMENT UNIT (EDU)</t>
  </si>
  <si>
    <t>Engineering PSL - WIDE RANGE PUMP</t>
  </si>
  <si>
    <t>Engineering PSL - XEMU OXYGEN VESSELS</t>
  </si>
  <si>
    <t>Engineering Services and Science Capability Augmentation (ESSCA)</t>
  </si>
  <si>
    <t>Enterprise License Management Team (ELMT)</t>
  </si>
  <si>
    <t>Environmental Compliance PSL - MSFC A&amp;E SERVICES FOR ENVIRONMENTAL AND OCCUPATIONAL HEALTH</t>
  </si>
  <si>
    <t>Evaluations, Studies, Services and Support (EASS 2)</t>
  </si>
  <si>
    <t>Evaluations, Studies, Services, and Support 3 (EASSS 3)</t>
  </si>
  <si>
    <t>Exploration Ground Systems (EGS) A-E services to modify Mobile Launcher for EM-2</t>
  </si>
  <si>
    <t>Exploration Ground Systems (EGS) Laboratory Support Services and Operations (LASSO) Contract</t>
  </si>
  <si>
    <t>FINANCIAL SUPPORT SERVICES (FSS)</t>
  </si>
  <si>
    <t>FLIGHT DYNAMICS SUPPORT SERVICES</t>
  </si>
  <si>
    <t>FOMS II</t>
  </si>
  <si>
    <t>FULLY INTEGRATED LIFECYCLE MISSION SUPPORT SERVICES (FILMSS)</t>
  </si>
  <si>
    <t>Facilities O&amp;M</t>
  </si>
  <si>
    <t>Facilities O&amp;M PSL - AEROSPACE TESTING AND FACILITIES OPERATIONS AND MAINTENANCE (ATOM-5)</t>
  </si>
  <si>
    <t>Facilities O&amp;M PSL - EMERGENCY EGRESS SYSTEM (EES) CONVEYANCE MODIFICATIONS ON MOBILE LAUNCHER-1</t>
  </si>
  <si>
    <t>Facilities O&amp;M PSL - MDSCC: MAINTENANCE/OPERATIONS OF NASA SPACE TRACKING AND ACQUISITION FACILITIES</t>
  </si>
  <si>
    <t>Facilities O&amp;M PSL - MOBILE LAUNCHER (ML-1) MODIFICATIONS AND EMERGENCY EGRESS SYSTEM (EES)</t>
  </si>
  <si>
    <t>Facilities O&amp;M PSL - REPAIR VEHICLE ASSEMBLY BUILDING (VAB)</t>
  </si>
  <si>
    <t>Facilities O&amp;M PSL - WVURC O&amp;M 2 OPERATIONS AND MAINTENANCE AT THE IV&amp;V FACILITY</t>
  </si>
  <si>
    <t>Facilities Operations and Maintenance Support Services (FOMSS)</t>
  </si>
  <si>
    <t>Facilities Remote support</t>
  </si>
  <si>
    <t>Facility Assurance, Inspection, Maintenance &amp; Occupational Safety Support Services (FAIMOS)</t>
  </si>
  <si>
    <t>Financial Support Servicse PSL - NASA FINANCIAL SUPPORT SERVICES (NFSS)</t>
  </si>
  <si>
    <t>Flight Crew Operations Contract</t>
  </si>
  <si>
    <t>GEOPHYSICS GEODYNAMICS AND SPACE GEODESY</t>
  </si>
  <si>
    <t>GODDARD LOGISTICS AND TECHNICAL INFORMATION SERVICES</t>
  </si>
  <si>
    <t>GRC TEST FACILITIES OPERATION</t>
  </si>
  <si>
    <t>GSFC PROTECTIVE SERVICES CONTRACT</t>
  </si>
  <si>
    <t>Glenn Multiple Award Construction Contracts (GMACC-2)</t>
  </si>
  <si>
    <t>Goddard Library and Information Services Technical Support (GLISTS) Services</t>
  </si>
  <si>
    <t>Ground Systems and Mission Operations (GSMO-3)</t>
  </si>
  <si>
    <t>Ground Systems and Mission Operations 2 (GSMO-2)</t>
  </si>
  <si>
    <t>HINODE X-RAY TELESCOPE</t>
  </si>
  <si>
    <t>HUNTSVILLE OPERATIONS SUPPORT CENTER (HOSC)</t>
  </si>
  <si>
    <t>HYDROSPHERIC AND BIOSPHERIC SCIENCES (HBS) SUPPORT SERVICES</t>
  </si>
  <si>
    <t>Hampton/NASA Steam Plant Agreement</t>
  </si>
  <si>
    <t>Human Health and Performance Contract</t>
  </si>
  <si>
    <t>Huntsville Operations Support Contract (HOSC)</t>
  </si>
  <si>
    <t>IDIQ CONTRACT FOR ARCHITECT-ENGINEER (A-E) SERVICES FOR MECHANICAL SYSTEMS AT KSC</t>
  </si>
  <si>
    <t>IDIQ CONTRACT FOR ARCHITECT-ENGINEER (A-E) SERVICES FOR THE DESIGN AND OTHER PROFESSIONAL SERVICES NECESSARY TO REHABILITATE, MODERNIZE, AND DEVELOP NEW OR EXISTING CIVIL INFRASTRUCTURE AND FACILITIES AT KSC, CCAFS, VAFB, OTHER NASA ASSETS; AND LAUNCH OR LANDING SITES WORLDWIDE.</t>
  </si>
  <si>
    <t>IMPROVEMENTS TO CENTERPOINT TRANSMISSION LINES</t>
  </si>
  <si>
    <t>INFORMATION SCIENCE AND LIBRARY SERVICES</t>
  </si>
  <si>
    <t>ISS COMMERCIAL RESUPPLY SERVICES 2</t>
  </si>
  <si>
    <t>ISS SUSTAINING</t>
  </si>
  <si>
    <t>IT Services PSL - 3SL CRADLE SOFTWARE LICENSES</t>
  </si>
  <si>
    <t>Independent Technical Assessment Services</t>
  </si>
  <si>
    <t>JSC Center Operations Directorate Logistics Contract</t>
  </si>
  <si>
    <t>JSC Engineering Technology &amp; Sciences (JETS).</t>
  </si>
  <si>
    <t>JUICE-UVS PHASE A/B</t>
  </si>
  <si>
    <t>JUNO NEW FRONTIERS MISSION</t>
  </si>
  <si>
    <t>Jet Propulsion Laboratory (JPL) FFRDC</t>
  </si>
  <si>
    <t>KSC Base Support (Note AF obligations)</t>
  </si>
  <si>
    <t>KSC Electrical Construction</t>
  </si>
  <si>
    <t>KSC INSTITUTIONAL SERVICES CONTRACT (ISC)</t>
  </si>
  <si>
    <t>KSC PROPELLANTS AND LIFE SUPPORT SERVICES (KPLSS)</t>
  </si>
  <si>
    <t>Kennedy Environmental and Medical Contract (KEMCON)</t>
  </si>
  <si>
    <t>Kennedy Infrastructure, Applications, and Commumications (Install of Hardware)</t>
  </si>
  <si>
    <t>Kennedy Institutional Support Services (KISS IV)</t>
  </si>
  <si>
    <t>LARC POTABLE WATER SERVICE WITH NEWPORT NEWS WATERWORKS.</t>
  </si>
  <si>
    <t>LARC SEWAGE WASTE SERVICE HAMPTON ROADS</t>
  </si>
  <si>
    <t>LF WATER UTILITY SERVICE </t>
  </si>
  <si>
    <t>LUCY PHASE A</t>
  </si>
  <si>
    <t>Langley Administrative, Media, and Professional Services 2 (LAMPS 2)</t>
  </si>
  <si>
    <t>Launch Services Program NASA Launch Services (NLS) 2 (OSC)</t>
  </si>
  <si>
    <t>Launch Services Program NASA Launch Services (NLS) 2 (SpaceX)</t>
  </si>
  <si>
    <t>Launch Services Program NASA Launch Services (NLS) 2 (ULS)</t>
  </si>
  <si>
    <t>Logistics and Technical Information Services</t>
  </si>
  <si>
    <t>Logistics services</t>
  </si>
  <si>
    <t>MECHANICAL SYSTEMS DESIGN AND ENGINEERING SERVICES</t>
  </si>
  <si>
    <t>MFTS and TRIPLEX Antenna System Upgrade</t>
  </si>
  <si>
    <t>MISSION OPERATIONS AND INTEGRATION CONTRACT (MO&amp;I)</t>
  </si>
  <si>
    <t>MSFC AND MAF PROTECTIVE SERVICES (MMPS)</t>
  </si>
  <si>
    <t>MSFC Santa Susana Field Laboratory (SSFL) Remediation services</t>
  </si>
  <si>
    <t>MSFC and MAF Information Technology Services</t>
  </si>
  <si>
    <t>Management and Operations (CMO) Kennedy Infrastructure Applications &amp; Communications (KIAC)</t>
  </si>
  <si>
    <t>MathWorks Products and Services (ELMT)</t>
  </si>
  <si>
    <t>Mentor Graphics Products &amp; Services (ELMT)</t>
  </si>
  <si>
    <t>Mission Systems Operations Contract (MSOC)</t>
  </si>
  <si>
    <t>Multiple (CMO, Exploration Ground System, Launch Services Program, etc.) Safety and Mission Assurance Support Services (SMASS) III</t>
  </si>
  <si>
    <t>Multiple Award Construction</t>
  </si>
  <si>
    <t>Multiple Award Construction Contract (MACC-II)</t>
  </si>
  <si>
    <t>Multiple Award IDIQ for Audit Support Services</t>
  </si>
  <si>
    <t>N/A Human Resources Integrated Professional Services (HRIPS).</t>
  </si>
  <si>
    <t>NASA - AEC FACILITIES CONSTRUCTION ENGINEERING AND TECHNICAL SERVICES</t>
  </si>
  <si>
    <t>NASA - ENGINEERING AND TECHNICAL SERVICES FOR FLIGHT RESEARCH AND DEVELOPMENT - THIS CONTRACT SUPPORTS MULITPLE PROJECTS AND PROGRAMS FOR AFRC AND NASA</t>
  </si>
  <si>
    <t>NASA - Wide Acquisition of Helium</t>
  </si>
  <si>
    <t>NASA Advanced Computing Services (NACS)</t>
  </si>
  <si>
    <t>NASA Agency-Wide Acquisition of Liquefied Natural Gas</t>
  </si>
  <si>
    <t>NASA Agency-Wide Supply of Gaseous and Liquid Hydrogen</t>
  </si>
  <si>
    <t>NASA BALLOON FACILITY</t>
  </si>
  <si>
    <t>NASA End-User Services &amp; Technologies (NEST)</t>
  </si>
  <si>
    <t>NASA Environmental Remediation Services</t>
  </si>
  <si>
    <t>NASA Integrated Communication Services (NICS)</t>
  </si>
  <si>
    <t>NASA Open Innovation Services 2 IDIQ (NOIS 2)</t>
  </si>
  <si>
    <t>NASA POSTDOCTORAL PROGRAM (NPP 2)</t>
  </si>
  <si>
    <t>NASA POSTDOCTORAL PROGRAM (NPP)</t>
  </si>
  <si>
    <t>NASA PROTECTIVE SERVICES SAFETY CONTRACT</t>
  </si>
  <si>
    <t>NASA Tier 1 IDIQ</t>
  </si>
  <si>
    <t>NASA-Wide Acquisition of Helium</t>
  </si>
  <si>
    <t>NASA-Wide Acquisition of Nitrogen</t>
  </si>
  <si>
    <t>NASA-Wide Acquisition of Oxygen</t>
  </si>
  <si>
    <t>NASA-wide Acquisition of Helium</t>
  </si>
  <si>
    <t>NATURAL GAS AND WASTEWATER UTILITY SERVICES</t>
  </si>
  <si>
    <t>NATURAL GAS SUPPLY (JSC, EF &amp; SCTF)</t>
  </si>
  <si>
    <t>NSSTC RESEARCH AND SUPPORT</t>
  </si>
  <si>
    <t>National Center for Critical Information Processing and Storage (NCCIPS) Version Two (V2)</t>
  </si>
  <si>
    <t>Neutral Buoyancy Laboratory Operations Contract (NOC)</t>
  </si>
  <si>
    <t>OFFICE OF HUMAN CAPITAL SUPPORT SERVICES (OHCSS)</t>
  </si>
  <si>
    <t>OFFICE OF STRATEGIC ANALYSIS AND COMMUNICATIONS SUPPORT SERVICES</t>
  </si>
  <si>
    <t>OMNIBUS MULTIDISCIPLINE ENGINEERING SERVICES (OMES)</t>
  </si>
  <si>
    <t>OMNIBUS MULTIDISCIPLINE ENGINEERING SERVICES (OMES) II</t>
  </si>
  <si>
    <t>OPERATIONS AND MANAGEMENT OF THE NASA BALLOON FACILITY</t>
  </si>
  <si>
    <t>OSIRIS-REX ASTROID SAMPLE RETURN MISSION</t>
  </si>
  <si>
    <t>PROVIDES ENGINEERING AND SCIENTIFIC SUPPORT SERVICES TO GRC.</t>
  </si>
  <si>
    <t>PROVIDES SUPPORT TO SAFETY AND MISSION ASSURANCE DIRECTORATE.</t>
  </si>
  <si>
    <t>Professional, Administrative, Computational &amp; Engineering Services (PACE V)</t>
  </si>
  <si>
    <t>Program Analysis &amp; Control (PAAC IV)</t>
  </si>
  <si>
    <t>Program Analysis &amp; Control (PAAC V)</t>
  </si>
  <si>
    <t>Project and Engineering Support Services II (PESS II)</t>
  </si>
  <si>
    <t>Propellants PSL - GASEOUS NITROGEN (GN2) SUPPLY AND PIPELINE MAINTENANCE</t>
  </si>
  <si>
    <t>Propellants PSL - KENNEDY PROPELLANT AND LIFE SUPPORT SERVICES II (KPLSS II)</t>
  </si>
  <si>
    <t>Regulatory Review</t>
  </si>
  <si>
    <t>Reliance consolidated models (RECOM)</t>
  </si>
  <si>
    <t>Russian Language and Logistics Services</t>
  </si>
  <si>
    <t>SANITARY SEWER SERVICE AND NATURAL GAS SERVICE TO JSC WSTF</t>
  </si>
  <si>
    <t>SAT Award Order FY19</t>
  </si>
  <si>
    <t>SIMPLIFIED ACQUISITION OF BASE ENGINEERING REQUIREMENTS (SABER) CONTRACT</t>
  </si>
  <si>
    <t>SPACE LAUNCH SYSTEM (SLS)</t>
  </si>
  <si>
    <t>SPECIALIZED ENGINEERING, EVALUATION AND TEST SERVICES (SEETS)</t>
  </si>
  <si>
    <t>SPECTRUM MANAGEMENT, ENGINEERING SERVICES AND PROGRAMMATIC RESOURCE MANAGEMENT SUPPORT</t>
  </si>
  <si>
    <t>SSC Real Property Master Planning Support</t>
  </si>
  <si>
    <t>SSFL remediation</t>
  </si>
  <si>
    <t>STROFIO - PHASE B</t>
  </si>
  <si>
    <t>SYSTEMS ENGINEERING ADVANCED SERVICES (SEAS)</t>
  </si>
  <si>
    <t>Safety and Environmental Onsite Support Services</t>
  </si>
  <si>
    <t>Safety and Mission Asssurance PSL - Safety and Mission Assurance Support Services (SMASS IV)</t>
  </si>
  <si>
    <t>Safety and Mission Assurance Engineering Contract II (SMAEC II)</t>
  </si>
  <si>
    <t>Safety and Mission Assurance Services (SMAS II)</t>
  </si>
  <si>
    <t>Safety and Mission Assurance Services to Support MSFC, SSC, KSC and Michoud Assembly Facility</t>
  </si>
  <si>
    <t>Safety and Reliability Upgrade</t>
  </si>
  <si>
    <t>Sign Language interpreter</t>
  </si>
  <si>
    <t>Simulation and Advanced Software Services</t>
  </si>
  <si>
    <t>Simulation and software technology SST III</t>
  </si>
  <si>
    <t>SirsiDynix (Galaxie)</t>
  </si>
  <si>
    <t>Software and Engineering II</t>
  </si>
  <si>
    <t>Space Exploration Networks Services and Evolution (SENSE)</t>
  </si>
  <si>
    <t>Space Studies Board Support of the Space Studies Board and its Committees</t>
  </si>
  <si>
    <t>Special Law Enforcement Services</t>
  </si>
  <si>
    <t>Specialized Programmatic, Engineering and Evaluation, and Test Services (SEETS)</t>
  </si>
  <si>
    <t>Strategic Research and Analysis, Communications, and Exhibits Services (SRACES)</t>
  </si>
  <si>
    <t>Support of the International Space Station Program</t>
  </si>
  <si>
    <t>Synergy Achieving Consolidated Operations and Maintenance (SACOM)</t>
  </si>
  <si>
    <t>Systems and Software Assurance Services II</t>
  </si>
  <si>
    <t>TECHNICAL INFORMATION, ADM, LOGISTICS</t>
  </si>
  <si>
    <t>TEST AND OPERATIONS SUPPORT CONTRACT (TOSC) - MANAGEMENT AND IMPLEMENTATION OF GROUND SYSTEMS CAPABILITIES, FLIGHT HARDWARE PROCESSING, AND LAUNCH OPERATIONS AT KENNEDY SPACE CENTER.</t>
  </si>
  <si>
    <t>TESTING AND ANALYSIS OF PROPULSION SYSTEM MATERIALS</t>
  </si>
  <si>
    <t>Technical Information, Adm, Logistics</t>
  </si>
  <si>
    <t>Technical Services for Aerospace Systems Modeling and Simulation III (SIMLABS III)</t>
  </si>
  <si>
    <t>Technical Support Services for LaRC Environmental Compliance</t>
  </si>
  <si>
    <t>Technology Transfer Services</t>
  </si>
  <si>
    <t>Utilities, Contingency and Instructure Services</t>
  </si>
  <si>
    <t>WATER AND SEWAGE SERVICE CONTRACT</t>
  </si>
  <si>
    <t>WATER AND SEWAGE TREATMENT UTILITY CONTRACT</t>
  </si>
  <si>
    <t>Western Regional Multiple Award Construction Contract</t>
  </si>
  <si>
    <t>Wiley</t>
  </si>
  <si>
    <t>Zemax Optical Design Software (ELMT)</t>
  </si>
  <si>
    <t>Construction of Aerospace Communications Facility (Large Scale Construction)</t>
  </si>
  <si>
    <t>Facilities O&amp;M PSL - Institutional Maintenance Operations Repair (IMOR)</t>
  </si>
  <si>
    <t>Flight Opportunities Program Microgravity Flight Services</t>
  </si>
  <si>
    <t>IT Services PSL - Enterprise Multimedia and Integrated Technical Services (eMITS)</t>
  </si>
  <si>
    <t>NASA Academic Mission Services (NAMS)</t>
  </si>
  <si>
    <t>NASA Shared Services Center Support Services (NTSS)</t>
  </si>
  <si>
    <t>Next Generation Service Provider</t>
  </si>
  <si>
    <t>Occupational Health Services - OHS</t>
  </si>
  <si>
    <t>Safety and Mission Support Services</t>
  </si>
  <si>
    <t>The Center Safety and Fire Operations Contract (CSFO)</t>
  </si>
  <si>
    <t>NAVY</t>
  </si>
  <si>
    <t>ADVERTISING AND RECRUITING</t>
  </si>
  <si>
    <t>ADVICE, ASSISTANCE, GUIDANCE AND STAFF SUPPORT FOR NAVY MILITARY PERSONNEL AND AUDIT READINESS BUSINESS, STRATEGY, AND TRANSFORMATION INITIATIVES TO THE CHIEF OF NAVAL PERSONNEL AND COMMANDER, NAVY RECRUITING COMMAND.</t>
  </si>
  <si>
    <t>AGREEMENT WITH THE CENTER FOR NAVAL ANALYSES (CNA) THE ONLY FFRDC SPONSORED BY DON</t>
  </si>
  <si>
    <t>AIR COMBAT ENVIRONMENT TEST AND EVALUATION FACILITY (ACETEF)</t>
  </si>
  <si>
    <t>AIR TRAFFIC CONTROL SYSTEMS</t>
  </si>
  <si>
    <t>AN/SQQ-89 ANTI-SUBMARINE WARFARE (ASW) COMBAT SYSTEM</t>
  </si>
  <si>
    <t>AN/WSN-7(V) AND AN/WSN-7B(V) SHIPSETS</t>
  </si>
  <si>
    <t>ARCHITECT-ENGINEERING SERVICES FOR PROGRAM MANAGEMENT AND TECHNICAL ENVIRONMENTAL SERVICES IN SUPPORT OF THE NAVY'S ENVIRONMENTAL PROGRAM</t>
  </si>
  <si>
    <t>BASIC ORDERING AGREEMENT (BOA) WITH HONEYWELL INTERNATIONAL INC. FOR THE PROCUREMENT OF SUPPLIES FOR NON-COMMERCIAL REPAIR PRODUCTS IN ACCORDANCE WITH FAR 15, AND FOR THE PROCUREMENT OF SUPPLIES FOR COMMERCIAL REPAIR PRODUCTS IN ACCORDANCE WITH FAR 12</t>
  </si>
  <si>
    <t>BOA FOR LIFE-CYCLE MATERIAL AND ENGINEERING SERVICES IN SUPPORT OF THE AN/SPS-48 RADAR PROGRAM.</t>
  </si>
  <si>
    <t>BOA FOR REPAIR ITEMS IN SUPPORT OF AIR COMPRESSORS AND STEAM PROPULSION EQUIPMENT FOR NAVY VESSELS</t>
  </si>
  <si>
    <t>BOA TO SUPPORT THE FOLLOWING PROGRAMS: F/A-18 A-D HORNET (USN/FMS), F/A-18 E/F SUPER HORNET (USN/FMS), EA-18G (USN), P-8A MULTI-MISSION MARITIME AIRCRAFT (USN/FMS), T-45 TRAINING SYSTEM (USN), AV-8B HARRIER (USMC/FMS/ALLIES), E-6 TAKE CHARGE AND MOVE OUT (USN/FMS), CH-46 SEA KNIGHT (USMC), AIR COMBAT ELECTRONIC SYSTEMS (USN/USMC/USAF/USA/FMS), HARPOON (USN/FMS), STANDOFF LAND ATTACK MISSILE - EXPANDED RESPONSE (USN/FMS)</t>
  </si>
  <si>
    <t>CAREER MANAGEMENT SYSTEM - INTERACTIVE DETAILING (CMS-ID) REQUIREMENTS</t>
  </si>
  <si>
    <t>CHARTER AND HIRE</t>
  </si>
  <si>
    <t>CIVILIAN NSW (SEAL/SWCC), SPECOPS (EOD/DIVER) AND AIR RESCUE (AIRR) NAVY RECRUITING DISTRICT PROGRAM MENTOR SUPPORT SERVICES</t>
  </si>
  <si>
    <t>COMMERCIAL AIR SERVICES (CAS) PROGRAM</t>
  </si>
  <si>
    <t>COMPLETE LIFE CYCLE DEVELOPMENT AND SUPPORT OF C4ISR SYSTEMS – FROM CONCEPT TO FIELDED CAPABILITY T O INCLUDE ALL AFLOAT (INCLUDING SHIP AND SUBMARINE) AND SHORE-BASED C4ISR, AND SUPPORTING SYSTEMS</t>
  </si>
  <si>
    <t>CONDUCT MARINE SPECIES (PRIMARILY MARINE MAMMALS AND SEA TURTLES) MONITORING SERVICES AND IMPLEMENT COMPONENTS OF THE U.S. NAVY’S INTEGRATED COMPREHENSIVE MONITORING PROGRAM (ICMP) WITHIN THE NAVFAC ATLANTIC AND PACIFIC AREAS OF RESPONSIBILITY (AOR)</t>
  </si>
  <si>
    <t>CONSOLIDATED AFLOAT NETWORK AND ENTERPRISE SERVICES (CANES)</t>
  </si>
  <si>
    <t>CONSOLIDATED AUTOMATED SUPPORT SYSTEM (CASS) AND RECONFIGURABLE TRANSPORTABLE CONSOLIDATED AUTOMATED SUPPORT SYSTEM (RTCASS)</t>
  </si>
  <si>
    <t>CONSTRUCTION CONTRACT (MACC) FOR PETROLEUM, OILS AND LUBRICANTS (POL) FUEL SYSTEMS AT VARIOS LOCATION WORLDWIDE</t>
  </si>
  <si>
    <t>CONTRACTOR SUPPORT FOR AIR TRAFFIC CONTROL (ATC) ENGINEERING AND TECHNICAL SUPPORT SERVICES INCLUDING SPECIALIZED ATC ENGINEERING, SPECIALIZED ATC TECHNICAL AND INTEGRATION SUPPORT, CONFIGURATION DATA MANAGEMENT, AND SYSTEMS MAINTENANCE FOR A BROAD RANGE OF COMPLEX ATC, METEOROLOGY AND OCEANOGRAPHY (METOC) AND AVIATION COMMAND, CONTROL, COMMUNICATIONS, COMPUTERS, COMBAT, INTELLIGENCE SURVEILLANCE, AND RECONNAISSANCE (C5ISR) SYSTEMS.</t>
  </si>
  <si>
    <t>DENTAL DELIVERY SYSTEMS</t>
  </si>
  <si>
    <t>DESIGN AGENT PROGRAM MANAGEMENT, ENGINEERING, TECHNICAL AND LOGISTICS SERVICES AND SUPPLIES NECESSARY TO PROVIDE EFFECTIVE LIFE CYCLE SUPPORT AND MODERNIZATION OF THE NATO SEASPARROW PROJECT OFFICE (NSPO) COMBAT SYSTEM (CS) DIVISION PORTFOLIO, WHICH INCLUDES THE MK 57 NATO SEASPARROW SURFACE MISSILE SYSTEM (NSSMS), THE MK 48/56 GUIDED MISSILE VERTICAL LAUNCH SYSTEM (GMVLS), MK 41 VLS RELATED SOFTWARE AND EQUIPMENT, A VARIETY OF LAB AND SPECIAL TEST EQUIPMENT</t>
  </si>
  <si>
    <t>DESIGN/ENGINEERING SERVICES INDEFINITE DELIVERY/ INDEFINITE QUANTITY CONTRACT FOR ARCHITECT-ENGINEER SERVICES FOR RANGE SUSTAINABILITY SERVICES FOR MILITARY TRAINING RANGE COMPLEXES AND ASSETS FOR VARIOUS LOCATIONS THROUGHOUT THE NAVAL FACILITIES ENGINEERING COMMANDS ATLANTIC AREA OF RESPONSIBILITY, WORLDWIDE.</t>
  </si>
  <si>
    <t>DEVELOP, UPGRADE, AND ADAPT EXTENSIBLE MARKUP LANGUAGE TEST DATA ANALYSIS TOOL (XTDAS) TECHNOLOGY TO PROVIDE A MEANS TO COLLECT AND ANALYZE SUBMARINE NON PROPULSION ELECTRONIC SYSTEM (NPES) AND OTHER COMBAT AND WEAPON SYSTEM DATA FOR TEST AND EVALUATION (T&amp;E).</t>
  </si>
  <si>
    <t>DON FINANCIAL IMPROVEMENT PROGRAM (FIP)</t>
  </si>
  <si>
    <t>EDUCATIONAL SERVICE AGREEMENT</t>
  </si>
  <si>
    <t>ELECTRONIC WARFARE SYSTEMS INTEGRATION TEST ENVIRONMENT (EW SITE) SYSTEM UPGRADE FOR THE ELECTRONIC COMBAT SIMULATION AND EVALUATION LABORATORY (ECSEL)</t>
  </si>
  <si>
    <t>ENGINEERING AND DESIGN SERVICES FOR MEDICAL MILCON PROJECTS LOCATED THROUGHOUT THE NAVAL FACILITIES ENGINEERING COMMAND AREA OF RESPONSIBILITY, WORLDWIDE.</t>
  </si>
  <si>
    <t>ENGINEERING AND TECHNICAL SUPPORT NAVAL SURFACE WARFARE CENTER INDIAN HEAD EXPLOSIVE ORDANANCE DISPOSAL TECHNOLOGY DIVISION</t>
  </si>
  <si>
    <t>ENGINEERING SUPPORT SERVICES (ESS) TO THE NAVAL AIR WARFARE CENTER WEAPONS DIVISION (NAWCWD) AND ITS CUSTOMERS</t>
  </si>
  <si>
    <t>ENGINEERING, ANALYTICAL, AND TECHNICAL SUPPORT FOR AIR WARFARE SYSTEM OPERATIONAL TEST AND EVALUATION (OT&amp;E) CONDUCTED AT AIR TEST AND EVALUATION SQUADRON (AIRTEVRON) NINE (VX-9), CHINA LAKE, CA.</t>
  </si>
  <si>
    <t>ENVIRONMENTAL RESTORATION AT ENVIRONMENTALLY CONTAMINATED SITES PREDOMINATELY LOCATED AT NAVY AND MARINE CORPS INSTALLATIONS AND OTHER GOVERNMENT AGENCIES.</t>
  </si>
  <si>
    <t>FLIGHT TEST INSTRUMENTATION (FTI) SYSTEMS IN SUPPORT OF THE U.S. NAVY STRATEGIC SYSTEMS PROGRAMS OFFICE (SSP) TRIDENT II FLIGHT TESTS</t>
  </si>
  <si>
    <t>FOOD SERVICE OPERATIONS</t>
  </si>
  <si>
    <t>FOR ENGINEERING MAINTENANCE SUPPORT (EMS) PROGRAM FOR COMMANDER NAVAL AIR FORCES (CNAF) EAST AND WEST</t>
  </si>
  <si>
    <t>FURNISHING OF DESIGN, INSTALLATION AND REPAIR SERVICES FOR HABITABILITY SYSTEMS, SPACES, FACILITIES, FIXTURES, AND EQUIPMENT.</t>
  </si>
  <si>
    <t>GENSER CROSS DOMAIN SOLUTIONS (CDS) RADIANT MERCURY (RM) SYSTEM PRODUCTION, INSTALLATION, AND SUSTAINMENT</t>
  </si>
  <si>
    <t>HABITABILITY SYSTEMS, SPACES, FACILITIES, FIXTURES AND EQUIPMENT ON U.S. NAVY VESSELS</t>
  </si>
  <si>
    <t>HULL, MECHANICAL AND ELECTRICAL (HM&amp;E) MACHINERY AND SYSTEMS</t>
  </si>
  <si>
    <t>HULL, MECHANICAL AND ELECTRICAL (HM&amp;E) MACHINERY AND SYSTEMS ON U.S. NAVY VESSELS, OTHER FEDERAL AGENCY VESSELS AND SELECTED LAND BASED SITES</t>
  </si>
  <si>
    <t>IN-SERVICE ENGINEERING AGENT (ISEA) FUNCTIONS FOR AFLOAT AND ASHORE TACTICAL NETWORKS AND C4I SYSTEMS</t>
  </si>
  <si>
    <t>LABOR, MATERIAL, AND FACILITIES AS MAY BE REQUIRED TO REPAIR AND/OR MODIFY THE ORDERED QUANTITIES OF REPAIRABLE ASSEMBLIES IN THE COOPERATIVE ENGAGEMENT CAPABILITY SYSTEM</t>
  </si>
  <si>
    <t>LABOR, MATERIAL, AND FACILITIES AS MAY BE REQUIRED TO REPAIR AND/OR MODIFY THE ORDERED QUANTITIES OF REPAIRABLE ASSEMBLIES IN THE MARC 350 SYSTEM</t>
  </si>
  <si>
    <t>LITTORAL COMBAT SHIP (LCS) C5I EQUIPMENT, COMPONENTS, SOFTWARE, TRAINING AND SUPPORT EQUIPMENT DEVELOPED BY OR FOR THE PEO LCS PROGRAM OFFICE, SPECIFICALLY REGARDING THE AUSTAL INDEPENDENCE VARIANT OF THE LCS PROGRAM</t>
  </si>
  <si>
    <t>LOGISTICAL SUPPORT, INSTALLATION, INSPECTION, REFURBISHMENT, DEVELOPMENT, AND FIELD SUPERVISION/OPERATION OF WATERFRONT BARRIERS, ASSOCIATED MOORINGS, PASSIVE WATER BARRIERS (PWB), AND RELATED MARINE FACILITIES WORLDWIDE</t>
  </si>
  <si>
    <t>LPD 17 PROGRAM</t>
  </si>
  <si>
    <t>MAINTAIN AND SUPPORT MACHINERY PLANT SYSTEMS AND COMPONENTS INCLUDING THE MACHINERY CENTRALIZED CONTROL SYSTEM (MCCS) ON MILITARY SEALIFT COMMAND (MSC) T-AKE, T-ESB, AND T-AO CLASS VESSELS, POWER TAKE OFF (PTO)/POWER TAKE IN (PTI) SYSTEMS INSTALLED ON CERTAIN MSC T-AO CLASS VESSELS, AND USS MOUNT WHITNEY (LCC-20) GE ASSURED POWER MODIFICATIONS. SHIPBOARD EQUIPMENT</t>
  </si>
  <si>
    <t>MAINTENANCE AND OPERATION (M&amp;O) SERVICES FOR THE ATLANTIC UNDERSEA TEST AND EVALUATION CENTER (AUTEC). AUTEC IS A DEEP WATER, TEST AND EVALUATION FACILITY FOR MAKING UNDERWATER ACOUSTIC MEASUREMENTS, TESTING AND CALIBRATING SONARS, AND PROVIDING ACCURATE UNDERWATER, SURFACE AND IN-AIR TRACKING DATA ON SUBMARINES, SURFACE SHIPS, AIRCRAFT, AND WEAPONS SYSTEMS IN SUPPORT OF THE U.S. NAVY'S UNDERSEA WARFARE, RESEARCH AND DEVELOPMENT PROGRAMS, AS WELL AS FOR ASSESSMENT OF FLEET OPERATIONAL READINESS</t>
  </si>
  <si>
    <t>MARITIME SUPPORT VESSEL (MSV)</t>
  </si>
  <si>
    <t>MISCELLANEOUS AIRCRAFT ACCESSORIES &amp; COMPONENTS</t>
  </si>
  <si>
    <t>MULTI-SPECTRAL TARGETING SYSTEM</t>
  </si>
  <si>
    <t>NAVAIR Major Defense Acquisition Program (MDAP)</t>
  </si>
  <si>
    <t>NAVAL AIR SYSTEMS COMMAND (NAVAIR) PROGRAMS INCLUDED, BUT NOT LIMITED TO: E-2 (E-2C/E-2D), C-2, EA-6B, F/A-18 AND E/A-18, F-35 BUT EXCLUDING F-35 AT THE NGAS SECTION, TRITON (FORMERLY KNOWN AS BROAD AREA MARITIME SURVEILLANCE (BAMS)), FIRE SCOUT, APR-39, DON LAIRCM, ASPJ, NEXT GENERATION JAMMER, AV-8B, ICAP-3, TRITON UAS, V-22, CV-22, P-3, P-8, CH-53K, C-130T, MH-60R, T-45, BQM-34 AND VARIANTS, BQM-74 AND VARIANTS, UCAS, UCLAS, GLOBAL HAWK AND APPLICABLE FMS CUSTOMERS</t>
  </si>
  <si>
    <t>NAVSEA Major Defense Acquisition Program (MDAP)</t>
  </si>
  <si>
    <t>NAVSUP Financial Improvement and Audit Remediation (FIAR)</t>
  </si>
  <si>
    <t>NAVWAR Major Defense Acquisition Program (MDAP)</t>
  </si>
  <si>
    <t>NAVY - AFHE ENGINEERING, INSTALLATION AND MAINTENANCE</t>
  </si>
  <si>
    <t>NAVY - ENGINEERING SERVICES</t>
  </si>
  <si>
    <t>NAVY - PILLAR - BA 8(A)</t>
  </si>
  <si>
    <t>NAVY - PILLAR - BA PREFERRED</t>
  </si>
  <si>
    <t>NAVY - PILLAR - BA SBSA</t>
  </si>
  <si>
    <t>NAVY - PILLAR - BFS UNRESTRICTED</t>
  </si>
  <si>
    <t>NAVY - PILLAR - ICO UNRESTRICTED</t>
  </si>
  <si>
    <t>NAVY - PILLAR - PII UNRESTRICTED</t>
  </si>
  <si>
    <t>NAVY - PILLAR - TCI UNRESTRICTED</t>
  </si>
  <si>
    <t>NAVY - SPAWAR (PAC/LANT/HQ) GLOBAL C4ISR INSTALLATION CONTRACT</t>
  </si>
  <si>
    <t>NAVY ADVERTISING PROGRAM</t>
  </si>
  <si>
    <t>NAVY MODERNIZATION PROGRAMS OF HULL MATERIAL AND ELECTRONICS (HM&amp;E) SYSTEMS</t>
  </si>
  <si>
    <t>NAVY PETROLEUM</t>
  </si>
  <si>
    <t>NAVY-C4I AND TACTICAL COMMUNICATIONS AND INFORMATION ASSURANCE AND INTEROPERABILITY SYSTEMS ENGINEER</t>
  </si>
  <si>
    <t>NETWORK INTEGRATION ENGINEERING FACILITY (NIEF) PROVIDES FULLY OPERATIONAL AND SUSTAINABLE C4ISR SYSTEMS TO THE WAR FIGHTER.</t>
  </si>
  <si>
    <t>NON-RECURRING ENGINEERING (NRE) FOR THE THREE TYPES OF ROLL-PITCH STABALIZED ANTENNA SYTEMS (HIGH GAIN (HG), MEDIUM GAIN (MG), AND LOW GAIN (LG).</t>
  </si>
  <si>
    <t>ORDNANCE INFORMATION SYSTEM (OIS)</t>
  </si>
  <si>
    <t>PEO, EXPEDITIONARY WARFARE... DEVELOP A NEW TECHNOLOGY FOR SHIP MISSION READINESS MEASUREMENT SYSTEM</t>
  </si>
  <si>
    <t>PERFORM SYSTEMS ANALYSIS, REQUIREMENTS DEVELOPMENT, SOFTWARE DEVELOPMENT, SYSTEMS INTEGRATION, TESTING, AND FLEET INTRODUCTION AND SUPPORT OF WARFARE SYSTEMS INTO NAVAL AIRCRAFTS</t>
  </si>
  <si>
    <t>PMA-290 MARITIME PATROL AND RECONNAISSANCE AIRCRAFT (MPRA) RADAR SYSTEMS</t>
  </si>
  <si>
    <t>PRE-INSTALLATION, INSTALLATION, AND POST-INSTALLATION ENGINEERING SERVICES FOR ORDNANCE ALTERATIONS (ORDALTS) 18000 AND 18009</t>
  </si>
  <si>
    <t>PRODUCTION OF THE AN/SPQ-15(V) DATA DISTRIBUTION SYSTEM (DDS), AN/SPQ-14(V) ADVANCED SENSOR DISTRIBUTION SYSTEM (ASDS), DDS AND ASDS REPLACEMENT AND SPARE PARTS, AND ENGINEERING, TECHNICAL AND LOGISTICAL SERVICES ASSOCIATED WITH DELIVERY AND TECHNICAL SUPPORT OF THE DDS AND ASDS SYSTEMS</t>
  </si>
  <si>
    <t>PROVIDE ENGINEERING, MAINTENANCE, AND SUSTAINMENT SUPPORT TO THE NAVY SHIP MAINTENANCE AND LOGISTICS SUPPORT INFORMATION SYSTEMS (SMLIS) PROGRAM</t>
  </si>
  <si>
    <t>PROVIDE THE HULL MECHANICAL AND ELECTRICAL (HM&amp;E) ENGINEERING, ANALYTICAL, LOGISTICS AND TECHNICAL SUPPORT TO MID ATLANTIC REGIONAL MAINTENANCE CENTER (MARMC)</t>
  </si>
  <si>
    <t>PROVIDE THE NAVY AND MARINE CORPS SPECTRUM CENTER (NMSC) WITH ESSENTIAL TECHNICAL SUPPORT IN THE PLANNING, RETENTION, PROTECTION AND EFFECTIVE USE OF ELECTROMAGNETIC SPECTRUM RESOURCES IN SUPPORT OPERATIONS TO THE DEPARTMENT OF THE NAVY (DON).</t>
  </si>
  <si>
    <t>REPAIRABLE ASSEMBLIES IN THE AN/APX-111, AN/ASH-1 AND THE ATARS SYSTEMS WEAPON REPLACEABLE ASSEMBLIES (WRA) AND SHOP REPLACEABLE ASSEMBLIES (SRA) FOR F/A-18 SYSTEM.</t>
  </si>
  <si>
    <t>REPAIRABLE ASSEMBLIES IN THE SUBMARINE ATMOSPHERE CONTROL SYSTEM…BOA WITH TREADWELL CORPORATION</t>
  </si>
  <si>
    <t>REPAIRS, RESTORATION, AND UPGRADE OF SUBMARINE HIGH DATA RATE (SUBHDR) ANTENNA</t>
  </si>
  <si>
    <t>SALVAGE AND RECOVERY SUPPORT</t>
  </si>
  <si>
    <t>SEAPORT</t>
  </si>
  <si>
    <t>SEAPORT ENHANCED</t>
  </si>
  <si>
    <t>SEAPORT-E</t>
  </si>
  <si>
    <t>SECURITY COOPERATION, SECURITY ASSISTANCE AND FOREIGN MILITARY SALES TECHNICAL AND PROGRAM/PROJECT MANAGEMENT SERVICES TO NAVSUP WSS CODE OF AND APPLICABLE CUSTOMERS OF NAVSUP WSS</t>
  </si>
  <si>
    <t>SHORE NETWORKS SUPPORT WHICH INCLUDES TECHNICAL ASSISTANCE/TIER 4, ENGINEERING, DESIGN, ACCREDITATION, INTEGRATION, PRODUCTION, SUSTAINMENT, LCS AND UPGRADE SUPPORT FOR NON-INTEGRATED SHORE SYSTEMS, NETWORK COMPONENTS AND NETWORK SERVICE SOLUTION</t>
  </si>
  <si>
    <t>SHORE SITE AND SHIPBOARD ALTERATION AND INSTALLATION SUPPORT SERVICES FOR NAVAIR ALRE AND SE</t>
  </si>
  <si>
    <t>SPECIALIZED MILITARY TRAINING</t>
  </si>
  <si>
    <t>SUBSAFE, AND LEVEL I MATERIAL WORK ONBOARD U.S. NAVAL SUBMARINES, AND FRIENDLY FOREIGN NATIONAL SUBMARINES</t>
  </si>
  <si>
    <t>SUPPLIES OR SERVICES FOR THE AEGIS MK99 FIRE CONTROL SYSTEM, TRANSMITTER GROUPS FOR AN/SPY-1A/B/B(V)/D/D(V), KILL ASSESSMENT SYSTEM (KAS) AND THE AEGIS WEAPON SYSTEM (AWS) AEGIS MODERNIZATION (AMOD) UPGRADE EQUIPMENT SETS (AAU) AND ANCILLARY EQUIPMENT AS MAY BE REQUIRED FOR USN AND FMS</t>
  </si>
  <si>
    <t>SUPPORT TO ANTI-TERRORISM/FORCE PROTECTION ELECTRONIC SURVEILLANCE SYSTEMS (ESS)</t>
  </si>
  <si>
    <t>SUPPORT TO THE LOGISTICS PRODUCT DATA DIVISION (NAVAIR) IN PROVIDING LIFECYCLE SUPPORT FOR TECHNICAL DATA PRODUCTS TO NAVAL AVIATION WEAPONS SYSTEMS</t>
  </si>
  <si>
    <t>SURETRAK SYSTEMS</t>
  </si>
  <si>
    <t>SYSTEM SUSTAINMENT LOGISTICS AND ENGINEERING SUPPORT</t>
  </si>
  <si>
    <t>THE DEPUTY CHIEF OF NAVAL OPERATIONS, INFORMATION DOMINANCE (DCNO N2/N6) REQUIRES MANAGEMENT SUPPORT SERVICES TO FACILITATE WARFIGHTING, MANPOWER AND BUSINESS TRANSFORMATION INITIATIVES.</t>
  </si>
  <si>
    <t>THE INFORMATION TECHNOLOGY SUPPORT SERVICES (ITSS) CONTRACT WILL PROVIDE AUTOMATED PERSONNEL RECORDS STORAGE AND MANAGEMENT FOR BOTH ACTIVE DUTY AND RESERVE PERSONNEL</t>
  </si>
  <si>
    <t>THE NAVAL AIR WARFARE CENTER TRAINING SYSTEMS DIVISION (NAWCTSD) MAY PROCURE A BROAD RANGE OF TRAINING SYSTEMS AND INTERMEDIATE WORK PRODUCTS - TRAINING DATA PRODUCTS CONTRACT (TDPC)</t>
  </si>
  <si>
    <t>THE PROGRAM EXECUTIVE OFFICE FOR INTEGRATED WARFARE SYSTEMS (PEO IWS) 1.0 FOR AEGIS AND AEGIS FLEET READINESS, 4.0 FOR INTERNATIONAL AND FOREIGN MILITARY SALES (FMS), 7.0 FUTURE COMBAT SYSTEMS AND 9.0 DDG 1000 IS SEEKING ENGINEERING SUPPORT SERVICES (ESS)</t>
  </si>
  <si>
    <t>USA CONTACT MULTICHANNEL CONTACT CENTER SERVICES</t>
  </si>
  <si>
    <t>V-22 PROGRAM</t>
  </si>
  <si>
    <t>VALVE,LINEAR,DIRECT</t>
  </si>
  <si>
    <t>WEAPON SYSTEMS PARTS</t>
  </si>
  <si>
    <t>WEAPON SYSTEMS SUPPORT SERVICES</t>
  </si>
  <si>
    <t>WORLDWIDE EXPEDITIONARY MULTIPLE AWARD CONTRACT (WEXMAC)</t>
  </si>
  <si>
    <t>CISCO JELA</t>
  </si>
  <si>
    <t>GLOBAL CONTINGENCY SERVICES MULTIPLE AWARD CONTRACT (GCSMAC)</t>
  </si>
  <si>
    <t>GLOBAL CONTINGENCY SERVICES MULTIPLE AWARD CONTRACT (GCSMAC) SHORT-TERM FACILITY SUPPORT SERVICES IN SUPPORT OF NATURAL DISASTERS, HUMANITARIAN EFFORTS, ETC.</t>
  </si>
  <si>
    <t>HUSBANDING</t>
  </si>
  <si>
    <t>HUSBANDING GLOBAL MAC</t>
  </si>
  <si>
    <t>JOINT THEATER SUPPORT WITHIN THE CENTCOM AOR</t>
  </si>
  <si>
    <t>NAVFAC Large Scale Construction</t>
  </si>
  <si>
    <t>NAVIGATION SYSTEMS IN-SERVICE ENGINEERING SERVICES FOR VARIOUS PROGRAM OFFICES AND AGENCIES</t>
  </si>
  <si>
    <t>NAVY - AVIATION OPERATIONAL SUPPORT</t>
  </si>
  <si>
    <t>NAVY - JOINT BASING AND TECHNOLOGY TRANSITION SUPPPORT</t>
  </si>
  <si>
    <t>NAVY - PILLAR - BA UNRESTRICTED</t>
  </si>
  <si>
    <t>NAVY - PILLAR - ICO PREFERRED</t>
  </si>
  <si>
    <t>NAVY MEDICINE MILITARY TREATMENT FACILITIES (MTFS) IN THE CONTINENTAL UNITED STATES (CONUS) WITH MEDICALLY RELATED ADMINISTRATIVE SUPPORT SERVICES TO SUPPORT MILITARY BENEFICIARIES</t>
  </si>
  <si>
    <t>NAVY MICROSOFT PREMIER SUPPORT SERVICES</t>
  </si>
  <si>
    <t>ORACLE IDAM SW AND SUPPORT RENEWAL.</t>
  </si>
  <si>
    <t>ORACLE SOFTWARE ESL</t>
  </si>
  <si>
    <t>SPIRAL 3</t>
  </si>
  <si>
    <t>SUPPORT SERVICES TO THE MSC FLEET AS WELL AS OTHER U.S. NAVY AND GOVERNMENT-OWNED VESSELS IN THE AREAS OF MAINTENANCE, RELIABILITY AND SYSTEM ENGINEERING SERVICES, AND ENGINEERING AND TECHNICAL SERVICES.</t>
  </si>
  <si>
    <t>Pending NRC Input</t>
  </si>
  <si>
    <t>SCIENCE OPERATION &amp; MAINT. SUPPORT FOR US ANTARCTIC PROGRAM</t>
  </si>
  <si>
    <t>DESS II</t>
  </si>
  <si>
    <t>GNS</t>
  </si>
  <si>
    <t>TEAMS ENVIRONMENTAL MGMT</t>
  </si>
  <si>
    <t>TEAMS PROTOCOL SUPPORT</t>
  </si>
  <si>
    <t>TEAMS SPECIALIST ENGINEERING</t>
  </si>
  <si>
    <t>Dell Open Systems (OS) Enterprise Disk Storage Infrastructure (EDSIS)</t>
  </si>
  <si>
    <t>IBM System Z Mainframe Hardware and Maintenance</t>
  </si>
  <si>
    <t>Information Technology Support Services Contract (ITSSC)</t>
  </si>
  <si>
    <t>Mainframe Software, Services, and Maintenance</t>
  </si>
  <si>
    <t>Protective Services Contract</t>
  </si>
  <si>
    <t>Telephone Systems Replacement Project (TSRP)</t>
  </si>
  <si>
    <t>AFRICAP III</t>
  </si>
  <si>
    <t>Agency Solutions</t>
  </si>
  <si>
    <t>Local Guard Contracts</t>
  </si>
  <si>
    <t>Local Guard Services</t>
  </si>
  <si>
    <t>Worldwide Protective Services (State Dept)</t>
  </si>
  <si>
    <t>Worldwide Protective Services II</t>
  </si>
  <si>
    <t>Worldwide Weapons Destruction Support Services</t>
  </si>
  <si>
    <t>GLOBAL SUPPORT SERVICES 2.0</t>
  </si>
  <si>
    <t>Large Scale Construction Contract</t>
  </si>
  <si>
    <t>Base Metals</t>
  </si>
  <si>
    <t>Precious Metal Blanks</t>
  </si>
  <si>
    <t>Precious Metals</t>
  </si>
  <si>
    <t>Raw Gold</t>
  </si>
  <si>
    <t>ADMINISTRATION AND OVERSIGHT</t>
  </si>
  <si>
    <t>AEC GLOBAL ARCHITECT ENGINEER INFRASTRUCTURE SERVICES</t>
  </si>
  <si>
    <t>AGRICULTURE</t>
  </si>
  <si>
    <t>CIVIL SOCIETY</t>
  </si>
  <si>
    <t>CONFLICT MITIGATION AND RECONCILIATION</t>
  </si>
  <si>
    <t>COUNTER-NARCOTICS</t>
  </si>
  <si>
    <t>COUNTER-TERRORISM</t>
  </si>
  <si>
    <t>EDUCATION</t>
  </si>
  <si>
    <t>ENVIRONMENT</t>
  </si>
  <si>
    <t>Foreign Assistance</t>
  </si>
  <si>
    <t>GOOD GOVERNANCE</t>
  </si>
  <si>
    <t>HEALTH</t>
  </si>
  <si>
    <t>HUMAN INSTITUTIONAL CAPACITY DEVELOPMENT PARTICIPANT TRAINING</t>
  </si>
  <si>
    <t>INFRASTRUCTURE</t>
  </si>
  <si>
    <t>OE TRUSFUNDS COR</t>
  </si>
  <si>
    <t>PRIVATE SECTOR COMPETITIVENESS</t>
  </si>
  <si>
    <t>PROGRAM DESIGN AND LEARNING</t>
  </si>
  <si>
    <t>RULE OF LAW AND HUMAN RIGHTS</t>
  </si>
  <si>
    <t>STRENGTHENING TENURE AND RESOURCE RIGHTS</t>
  </si>
  <si>
    <t>TRADE AND INVESTMENT</t>
  </si>
  <si>
    <t>WATER AND DEVELOPMENT IDIQ</t>
  </si>
  <si>
    <t>CARE IN THE COMMUNITY REGION</t>
  </si>
  <si>
    <t>Cisco Business Critical Enterprise Service Agreement</t>
  </si>
  <si>
    <t>Community Care Network (CCN) Region 3</t>
  </si>
  <si>
    <t>Community Care Network (CCN) Regions 1,2,3</t>
  </si>
  <si>
    <t>Electronic Health Records Management System (EHRM)</t>
  </si>
  <si>
    <t>FLU SHOTS</t>
  </si>
  <si>
    <t>IV Solutions and Administrations</t>
  </si>
  <si>
    <t>MEDICAL DISABILITY EXAMINATIONS (MDE)</t>
  </si>
  <si>
    <t>MEDICAL SURGICAL PRIME VENDOR BRIDGE FOR VISN 21</t>
  </si>
  <si>
    <t>MSPV TRANSITION 2 IDIQ</t>
  </si>
  <si>
    <t>Medical Disability Examinations (MDE)</t>
  </si>
  <si>
    <t>Medical Disability Examinations (MDE) Pre-Discharge</t>
  </si>
  <si>
    <t>Medical Surgical Prime Vendor (MSPV)</t>
  </si>
  <si>
    <t>National Local Exchange Carrier</t>
  </si>
  <si>
    <t>Reverse Distribution and Pharmaceutical Waste Disposal</t>
  </si>
  <si>
    <t>The Joint Commission</t>
  </si>
  <si>
    <t>VA CENTER FOR ENTERPRISE MODERNIZATION FFRDC SERVICES</t>
  </si>
  <si>
    <t>Wireless Telecommunications Services to Include Data (Email), Telephone/Voice (including voicemail) and/or Wireless Internet for the VA Enterprise</t>
  </si>
  <si>
    <t>CLINICAL ANALYZERS, LABORATORY, COST-PER-TEST</t>
  </si>
  <si>
    <t>DA VINCI ROBOTIC SURGICAL SURGICAL EUIPMENT, INTRUMENTS AND ACCESSORIES</t>
  </si>
  <si>
    <t>DENTAL EQUIPMENT AND SUPPLIES</t>
  </si>
  <si>
    <t>EXPIRED CLINICAL ANALYZERS, LABORATORY, COST-PER-TEST</t>
  </si>
  <si>
    <t>INVITRO DIAGNOSTICS, REAGENTS, TEST KITS AND TEST SETS</t>
  </si>
  <si>
    <t>MEDICAL EQUIPMENT AND SUPPLIES</t>
  </si>
  <si>
    <t>MEDICAL LABORATORY TESTING AND ANALYSIS SERVICES</t>
  </si>
  <si>
    <t>PATIENT CENTERED COMMUNITY CARE</t>
  </si>
  <si>
    <t>PATIENT MOBILITY DEVICES</t>
  </si>
  <si>
    <t>PHARMACEUTICAL PRIME VENDOR PROGRAM (65)</t>
  </si>
  <si>
    <t>PHARMACEUTICALS AND DRUGS</t>
  </si>
  <si>
    <t>PROFESSIONAL AND ALLIED HEALTHCARE STAFFING SERVICES</t>
  </si>
  <si>
    <t>VA-T4NG</t>
  </si>
  <si>
    <t>VETERANS - X-RAY EQUIPMENT AND SUPPLIES: MEDICAL, DENTAL AND VET.</t>
  </si>
  <si>
    <t>X-RAY EQUIPMENT AND SUPPLIES</t>
  </si>
  <si>
    <t>Planned Number of Individuals Trained in FY25</t>
  </si>
  <si>
    <t>Intended Audience:
List any combination of Contracting Officers, Contracting Officers (Technical), Leadership, Contracting Officer Representatives, Category Managers, Program Managers, Project Managers, Small Business Representatives, etc.</t>
  </si>
  <si>
    <t>7 - FY25 Agency KPI and Target Summary</t>
  </si>
  <si>
    <t>https://acquisitiongateway.gov/agency-planning</t>
  </si>
  <si>
    <t>Organizational Alignment and Leadership</t>
  </si>
  <si>
    <t>Cornerstone</t>
  </si>
  <si>
    <t>Element Description</t>
  </si>
  <si>
    <t>Criteria</t>
  </si>
  <si>
    <t>SAO is appointed at Deputy Secretary level or equivalent and agency has designated CMLC leads/principals*</t>
  </si>
  <si>
    <t>(1) PLUS agency has an appointed official responsible for CM data analytics</t>
  </si>
  <si>
    <t>(1) &amp; (2) PLUS agency has identified, specified and quantified all roles of acquisition personnel with applicable CM functions – including those with requirements responsibilities</t>
  </si>
  <si>
    <t>(1), (2) &amp; (3) PLUS agency has established some agency-level category teams that are actively implementing CM activities</t>
  </si>
  <si>
    <t>Agency policies and guidance from leadership promotes adoption of CM principles (e.g., demand management, requirements, CM structure leadership, etc.).</t>
  </si>
  <si>
    <t>Agency has guidance issued per requirements of M-19-13 on using BIC and SUM solutions, including consideration guidance</t>
  </si>
  <si>
    <t>(1) PLUS agency has a defined and documented CM program (e.g., CM strategic plan, charter, ConOps, organizational guidance) that outlines scope, mission/objectives, stakeholders and expectations</t>
  </si>
  <si>
    <t>(1) &amp; (2) PLUS agency has demand and requirements management processes in place (standardize specifications, coordinate buying events, uniform refresh cycles, seek volume discounts)</t>
  </si>
  <si>
    <t>(1), (2) &amp; (3) PLUS the SPE and/or other agency leaders, as appropriate, have CM metrics incorporated into annual performance plans</t>
  </si>
  <si>
    <t>Requirements are developed ad hoc, individually by each program</t>
  </si>
  <si>
    <t>(1) &amp; (2) PLUS agency seeks senior-level approval (e.g., procurement review board, etc.) for select procurements</t>
  </si>
  <si>
    <t>(1), (2) &amp; (3) PLUS agency has requirements-related directives/guidance - e.g., facilitated requirements-definition workshops - for services procurements that outlines applicable procurements, required stakeholders, lead time and $ thresholds (best practice guideline for services is $50M+ for civilian and $500M+ for DoD)</t>
  </si>
  <si>
    <t>Agency vendor management practices are generally inconsistent and ad-hoc across the agency</t>
  </si>
  <si>
    <t>(1) PLUS agency has a designated agency-wide industry liaison and a documented and updated vendor management strategy, addressing minimum requirements as stated in policy</t>
  </si>
  <si>
    <t>(1) &amp; (2) PLUS agency deploys pre-award and post-award industry engagement plans, strategies and processes to streamline vendor communication, conduct market research and gather market intelligence (e.g. prices, trends, constraints, terms &amp; conditions, etc.</t>
  </si>
  <si>
    <t xml:space="preserve">(1) &amp; (2) PLUS Industry liaison works with the agency's Acquisition Innovation Advocate (AIA) and OSDBU to drive effective practices with vendors </t>
  </si>
  <si>
    <t>(1) &amp; (2) PLUS agency also reports progress on the vendor management plan annually to OMB</t>
  </si>
  <si>
    <t>(1) PLUS agency has a defined process or documented strategy for considering where BIC/SUM solutions with small business offerings can be used, and it has been reviewed/signed by the agency OSDBU</t>
  </si>
  <si>
    <t>(1) &amp; (2) PLUS agency has a documented SB strategy, in collaboration with the agency's OSDBU, that: encourages increased use of SDBs, WOSBs, SDVOSBs and HUBZone vendors for Tier 2-SB credit</t>
  </si>
  <si>
    <t xml:space="preserve">(1) &amp; (2) PLUS agency has a documented SB strategy, in collaboration with the agency's OSDBU, that: encourages using SB and CM tools** to track agency performance of new entrants, recent and established vendors; to understand the agency's SBU across categories and tiers; and to perform market research to find potential vendors that could compete for an agency acquisition  </t>
  </si>
  <si>
    <t>(1) , (2) &amp; (3) PLUS agency CM team works collaboratively and proactively with the agency OSDBU to review SB opportunities prior to public posting</t>
  </si>
  <si>
    <t>(1) , (2) &amp; (3) PLUS agency can demonstrate results of using CM and SB data and working collaboratively with OSDBUs, category managers, industry liaisons, SBA, MBDA, the APEX Accelerators, trade associations, etc. to conduct concerted outreach, especially in niche markets and/or in areas where the agency lacks new entrants</t>
  </si>
  <si>
    <t>Agency participates in CM PMO-offered trainings/learning opportunities</t>
  </si>
  <si>
    <t xml:space="preserve">(1) PLUS agency actively promotes completion of the CM Credential to its acquisition workforce </t>
  </si>
  <si>
    <t>(1) &amp; (2) PLUS agency has some CM- specific role-based training, e.g., program managers or contracting personnel</t>
  </si>
  <si>
    <t>(1), (2), &amp; (3) PLUS agency leaders have identified key personnel to complete the govt.-wide CM Credential and trained 80% or more of them (starting in FY26, this Framework rating will be tied to the CM Credential’s inclusion in workforce training plans)</t>
  </si>
  <si>
    <t>Agency has processes in place to annually review agency-data quality in FPDS and the CM contract inventory (i.e., “key data sources”)</t>
  </si>
  <si>
    <t>(1) PLUS agency has processes in place to review and correct data-quality issues in those key data sources; reviews the contract inventory annually to ensure timely updates</t>
  </si>
  <si>
    <t>Agency collects transactional pricing data on an ad-hoc, contract- by-contract basis</t>
  </si>
  <si>
    <t>(1) PLUS agency has standard contract terms and conditions to collect standard transactional pricing data elements</t>
  </si>
  <si>
    <t>(1) &amp; (2) PLUS agency has mechanisms to collect and store standardized transactional pricing data aligned with CM program standards*</t>
  </si>
  <si>
    <t>(1), (2) &amp;  (3) PLUS agency has mechanisms to routinely share (consistent with CM program standards*) and uses transactional pricing data for decision-making purposes</t>
  </si>
  <si>
    <t>(1), (2) &amp; (3) PLUS agency has a process in place to review agency Cornerstone On Demand (training) data at least annually</t>
  </si>
  <si>
    <t>(1), (2) &amp; (3) PLUS agency has automated, technical systems to find data-quality issues in key data sources</t>
  </si>
  <si>
    <t>(1), (2) &amp; (3) PLUS agency reviews contract inventory quarterly to ensure timely updates</t>
  </si>
  <si>
    <t>Policies and Processes</t>
  </si>
  <si>
    <r>
      <t xml:space="preserve">A. </t>
    </r>
    <r>
      <rPr>
        <sz val="11"/>
        <color rgb="FF000000"/>
        <rFont val="Roboto"/>
      </rPr>
      <t>Agency has identified its CM leadership and stakeholders and are actively implementing CM.</t>
    </r>
  </si>
  <si>
    <r>
      <t>B.</t>
    </r>
    <r>
      <rPr>
        <sz val="11"/>
        <color rgb="FF000000"/>
        <rFont val="Roboto"/>
      </rPr>
      <t xml:space="preserve"> Agency policies and guidance from leadership promotes adoption of CM principles (e.g., demand management, requirements, CM structure leadership, etc.).</t>
    </r>
  </si>
  <si>
    <r>
      <t>C.</t>
    </r>
    <r>
      <rPr>
        <sz val="11"/>
        <color rgb="FF000000"/>
        <rFont val="Roboto"/>
      </rPr>
      <t xml:space="preserve"> Agency promotes effective engagement with key stakeholders to define requirements.</t>
    </r>
  </si>
  <si>
    <r>
      <t>F.</t>
    </r>
    <r>
      <rPr>
        <sz val="11"/>
        <color rgb="FF000000"/>
        <rFont val="Roboto"/>
      </rPr>
      <t xml:space="preserve"> Agency has a CM-educated and prepared workforce.</t>
    </r>
  </si>
  <si>
    <r>
      <t xml:space="preserve">G. </t>
    </r>
    <r>
      <rPr>
        <sz val="11"/>
        <color rgb="FF000000"/>
        <rFont val="Roboto"/>
      </rPr>
      <t>Agency manages its data to ensure high-data quality for decision-making and agency planning purposes.</t>
    </r>
  </si>
  <si>
    <r>
      <t xml:space="preserve">H. </t>
    </r>
    <r>
      <rPr>
        <sz val="11"/>
        <color rgb="FF000000"/>
        <rFont val="Roboto"/>
      </rPr>
      <t>Agency collects, shares, and leverages prices-paid data to make decisions.</t>
    </r>
  </si>
  <si>
    <t>Yes/No/Satisfied in FY24</t>
  </si>
  <si>
    <t>Satisfied in FY24</t>
  </si>
  <si>
    <t>(1), (2) &amp; (3) PLUS agency solicits and documents vendor feedback on applicable acquisitions</t>
  </si>
  <si>
    <t xml:space="preserve">(1), (2) &amp; (3) PLUS agency shares best practices (via success stories, Acquisition Gateway, agency engagement seminars, etc.) </t>
  </si>
  <si>
    <r>
      <t>D.</t>
    </r>
    <r>
      <rPr>
        <sz val="11"/>
        <color rgb="FF000000"/>
        <rFont val="Roboto"/>
      </rPr>
      <t xml:space="preserve"> Agency has clear mechanism(s) for vendor engagement and/or govt.-industry interactions.</t>
    </r>
  </si>
  <si>
    <t>(1), (2) &amp; (3) PLUS agency maintains an updated and accessible procurement forecast for industry access</t>
  </si>
  <si>
    <t>(1), (2) &amp; (3) PLUS agency monitors marketplace interest, capacity and constraints in agency requirements</t>
  </si>
  <si>
    <t>(1) &amp; (2) PLUS agency takes proactive measures to improve data quality within key data sources, including training on using CM data tools/dashboards</t>
  </si>
  <si>
    <t>(1) &amp; (2) PLUS agency reviews its contract inventory twice a year to ensure timely updates</t>
  </si>
  <si>
    <r>
      <rPr>
        <b/>
        <sz val="11"/>
        <color rgb="FF000000"/>
        <rFont val="Roboto"/>
      </rPr>
      <t>E.</t>
    </r>
    <r>
      <rPr>
        <sz val="11"/>
        <color rgb="FF000000"/>
        <rFont val="Roboto"/>
      </rPr>
      <t xml:space="preserve"> Agency balances CM principles while prioritizing small business utilization.</t>
    </r>
  </si>
  <si>
    <t>As in previous years, this template focuses on activities that will meet guidance in OMB Memorandums 19-13, 22-03, and 23-11, along with GAO recommendations for category management (CM). For FY25, you will notice several adjustments to the Agency Maturity Framework designed to make it easier to measure and track progress. All of your agency's individual KPI targets can be found on the Targets Summary Tab (tab 7).</t>
  </si>
  <si>
    <t>FY25 template features:</t>
  </si>
  <si>
    <t>https://gsa.zoomgov.com/w/1613263510?tk=37SiRE68xrRqtuPOd-UcFQwAaf3T8aLe0Q--rcUfqdI.DQYAAAAAYChylhZ6SjF4MFNxZVNnLTdqaDg5bjhOX2xnAAAAAAAAAAAAAAAAAAAAAAAAAAAAAAAAAAAAAA&amp;pwd=ZXJTTU5jSllzbUxkbE1qVk1yRHRmUT09&amp;uuid=WN__x3tT3fKSZK_z9Yk_BTOsg</t>
  </si>
  <si>
    <t>Wednesday, July 17, 1 p.m. ET:</t>
  </si>
  <si>
    <t>Wednesday, September 11, 1 p.m. ET:</t>
  </si>
  <si>
    <t>https://gsa.zoomgov.com/w/1615157053?tk=CAnY-sK_HAP2NydHHeH0ohI1XToWz7WPlvttObVay1k.DQYAAAAAYEVXPRZpbDIyMWk5dFNfaS1ZVVNIbWhrWUlRAAAAAAAAAAAAAAAAAAAAAAAAAAAAAAAAAAAAAA&amp;pwd=TVFxelBqWHdZTFlESm14T2RZSGdLdz09&amp;uuid=WN_eO3FCwUiSJKL4Og2INrtjA</t>
  </si>
  <si>
    <t>ACQ 0820  Introduction to Business Intelligence</t>
  </si>
  <si>
    <t>ACQ 0840 Introduction to Air Force Category Management</t>
  </si>
  <si>
    <t>CON 0150 Category Management Overview</t>
  </si>
  <si>
    <t>FAI-SBA-CM-202201 Category Management</t>
  </si>
  <si>
    <t>FCE 400 Life cycle Cost Estimate</t>
  </si>
  <si>
    <t>FCL-A-0037 Category Management for ACQ Professional</t>
  </si>
  <si>
    <t>FCL-CM-2218 Category Management Agency Seminar on Demand Management</t>
  </si>
  <si>
    <t>FCL-CM-2221 New entrant initiatives and policy highlight seminar</t>
  </si>
  <si>
    <t>FCL-CM-2226 Market Research Data &amp; Tools</t>
  </si>
  <si>
    <t>FCL-CM-2501 Goals of Category Management</t>
  </si>
  <si>
    <t>FCL-CM-2502 Implementing Category Management</t>
  </si>
  <si>
    <t>FCL-CM-2503 Updating your Agency's Category Management Data</t>
  </si>
  <si>
    <t>FCL-DHS-0142 REV AUCTION BPA: AN ORDERING TOOL FOR SAVINGS</t>
  </si>
  <si>
    <t>FCL-DHS-0213 CDM Federal SEWP Catalog</t>
  </si>
  <si>
    <t>FCL-DHS-MGMT-0001 DHS CATEGORY MANAGEMENT 101 - CISA</t>
  </si>
  <si>
    <t>FCL-DHS-MGMT-0002 FCL-DHS-MGMT-0002 - DHS CATEGORY MANAGEMENT 101 - FLETC</t>
  </si>
  <si>
    <t>FCL-DHS-MGMT-0003 DHS CATEGORY MANAGEMENT 101 - ICE</t>
  </si>
  <si>
    <t>FCL-DHS-MGMT-0004 DHS CATEGORY MANAGEMENT 101 - FEMA</t>
  </si>
  <si>
    <t>FCL-DHS-MGMT-0006 DHS CATEGORY MANAGEMENT 101 - USCG</t>
  </si>
  <si>
    <t>FCL-DHS-MGMT-0007 DHS CATEGORY MANAGEMENT 101 - USCIS</t>
  </si>
  <si>
    <t>FCL-DHS-MGMT-0008 DHS CATEGORY MANAGEMENT 101 - OPO</t>
  </si>
  <si>
    <t>FCL-DHS-MGMT-0009 DHS CATEGORY MANAGEMENT 101 - CBP</t>
  </si>
  <si>
    <t>FCL-DHS-MGMT-0010 Category Management Overview Training - TSA Specific</t>
  </si>
  <si>
    <t>FCL-DHS-MGMT-0011 DHS CATEGORY MANAGEMENT 101 - USSS</t>
  </si>
  <si>
    <t>FCL-DHS-MGMT-0015 FCL-DHS-MGMT-0015 - DHS CATEGORY MANAGEMENT 101 - OSA</t>
  </si>
  <si>
    <t>FCL-DOE-1000 Implementing Category MGMT for DOE CON OFF</t>
  </si>
  <si>
    <t>FCL-DOE-1001 Implementing Category Management for DOE Acquisition Leaders</t>
  </si>
  <si>
    <t>FCL-VA-0150 VA CATEGORY MANAGEMENT WEBINAR</t>
  </si>
  <si>
    <t>FQN-170 Conducting Acquisitions for Cloud Services</t>
  </si>
  <si>
    <t>GSA-ITBuyerCoP-FY23-001 End-of-Year Meeting 12/1/2022</t>
  </si>
  <si>
    <t>CLC 110 Spend Analysis Strategies</t>
  </si>
  <si>
    <t>CLE 028 Market Research for Technical Personnel</t>
  </si>
  <si>
    <t>&lt;=25% of potential points
26-50% of potential points
51-79% of potential points
&gt;=80% of potential points</t>
  </si>
  <si>
    <t xml:space="preserve">Streamlined questions and format improvements throughout
Updated Agency Maturity Framework criteria
New CM Workbench Resources for completing Tab 2
New online Annual Agency Planning Tool portal and instructions for uploading supporting documents with your template
</t>
  </si>
  <si>
    <t>Overarching FY 25 Guidance:</t>
  </si>
  <si>
    <t>OMB Memorandum 23-11</t>
  </si>
  <si>
    <t>Executive Order 13985</t>
  </si>
  <si>
    <r>
      <t xml:space="preserve">
This template is aligned to the requirements of OMB Memorandums 19-13, 22-03, and 23-11.  This plan reiterates the long-term SUM goal of 80% of common spend for agencies to achieve by FY29, which was announced last year.  In addition, two NEW FY29 government-wide targets have been announced:
 1) The govt.-wide BIC target is set to 15% by FY29; agencies will have a 15% growth rate by FY29 from their FY23 actual BIC % performance. (Agencies with BIC utilization above 20% will not have a growth rate.) The FY25-FY29 agency-specific targets are included in the KPI targets .ppt, and will also be in the agency planning template training .ppt posted on the Acquisition Gateway - which can be found in the 'Resources' section below. </t>
    </r>
    <r>
      <rPr>
        <b/>
        <sz val="11"/>
        <color theme="1"/>
        <rFont val="Roboto"/>
      </rPr>
      <t xml:space="preserve">
</t>
    </r>
    <r>
      <rPr>
        <sz val="11"/>
        <color theme="1"/>
        <rFont val="Roboto"/>
      </rPr>
      <t xml:space="preserve">
 2) The Maturity Framework target is set for every agency to achieve 80% or above for their overall Framework score - which translates to an 'Optimized' rating - by FY29. (Agencies can see their current % rating by viewing their Department’s page on the Executive Summary Dashboard.)
</t>
    </r>
    <r>
      <rPr>
        <b/>
        <sz val="11"/>
        <color theme="1"/>
        <rFont val="Roboto"/>
      </rPr>
      <t>Your agency's individual KPI targets can be found on the Targets Summary Tab (tab 7).</t>
    </r>
    <r>
      <rPr>
        <sz val="11"/>
        <color theme="1"/>
        <rFont val="Roboto"/>
      </rPr>
      <t xml:space="preserve">
As stated in OMB policy, agencies should work closely with their OSDBU and/or the members of your agency’s Equity Team in the development of this plan to balance meeting category management goals and addressing the requirements in E.O. 13985 to reduce barriers for underserved communities and advance equity in procurement.</t>
    </r>
  </si>
  <si>
    <t>FY25 Targets:</t>
  </si>
  <si>
    <t>Agency-wide Industry Liaison</t>
  </si>
  <si>
    <t xml:space="preserve">(1) PLUS agency has a formalized integrated product team (IPT) review program </t>
  </si>
  <si>
    <t>FY25 Self Rating</t>
  </si>
  <si>
    <t>A3</t>
  </si>
  <si>
    <t>A4</t>
  </si>
  <si>
    <t>Artifact Provided in FY25</t>
  </si>
  <si>
    <t>Artifact Accepted in FY24 (Y/N)</t>
  </si>
  <si>
    <t xml:space="preserve">Yes </t>
  </si>
  <si>
    <t>Submitted in FY24</t>
  </si>
  <si>
    <t>Material Provided</t>
  </si>
  <si>
    <t>Material Not Provided</t>
  </si>
  <si>
    <t>Yes / No Drop Down in Tab 6</t>
  </si>
  <si>
    <t>C2</t>
  </si>
  <si>
    <t>C4</t>
  </si>
  <si>
    <t>C3</t>
  </si>
  <si>
    <t>E2</t>
  </si>
  <si>
    <t>F1</t>
  </si>
  <si>
    <t>F2</t>
  </si>
  <si>
    <t>F3</t>
  </si>
  <si>
    <t>F4</t>
  </si>
  <si>
    <t>G1</t>
  </si>
  <si>
    <t>G2</t>
  </si>
  <si>
    <t>H1</t>
  </si>
  <si>
    <t>H2</t>
  </si>
  <si>
    <t>H3</t>
  </si>
  <si>
    <t>H4</t>
  </si>
  <si>
    <t>Expanded Scores</t>
  </si>
  <si>
    <t>D3a</t>
  </si>
  <si>
    <t>D3b</t>
  </si>
  <si>
    <t>D3c</t>
  </si>
  <si>
    <t>D4a</t>
  </si>
  <si>
    <t>D4b</t>
  </si>
  <si>
    <t>D4d</t>
  </si>
  <si>
    <t>E3a</t>
  </si>
  <si>
    <t>E3b</t>
  </si>
  <si>
    <t>E4b</t>
  </si>
  <si>
    <t>E4a</t>
  </si>
  <si>
    <t>G3a</t>
  </si>
  <si>
    <t>G3b</t>
  </si>
  <si>
    <t>G4a</t>
  </si>
  <si>
    <t>G4b</t>
  </si>
  <si>
    <t>G4c</t>
  </si>
  <si>
    <t>D4c</t>
  </si>
  <si>
    <t>E1a</t>
  </si>
  <si>
    <t>E1b</t>
  </si>
  <si>
    <t>Agency has current agency-wide SB-related CM guidance that aligns to OMB Memorandums M-19-13, M-22-03, and M-23-11</t>
  </si>
  <si>
    <t>SB-related CM guidance has been updated post-Feb. 2023</t>
  </si>
  <si>
    <t>FY25 GWCM PMO-offered seminars</t>
  </si>
  <si>
    <t>CFQN 001 Category Management Credential (Federal)</t>
  </si>
  <si>
    <r>
      <t>This template was issued on</t>
    </r>
    <r>
      <rPr>
        <b/>
        <sz val="11"/>
        <color rgb="FF000000"/>
        <rFont val="Roboto"/>
      </rPr>
      <t xml:space="preserve"> </t>
    </r>
    <r>
      <rPr>
        <b/>
        <sz val="11"/>
        <rFont val="Roboto"/>
      </rPr>
      <t>July 11th</t>
    </r>
    <r>
      <rPr>
        <sz val="11"/>
        <rFont val="Roboto"/>
      </rPr>
      <t xml:space="preserve">, </t>
    </r>
    <r>
      <rPr>
        <sz val="11"/>
        <color rgb="FF000000"/>
        <rFont val="Roboto"/>
      </rPr>
      <t xml:space="preserve">and your agency's Senior Accountable Official (SAO) should complete and submit it to Meredith Romley, OMB and the Category Management PMO (Meredith_B._Romley@omb.eop.gov, carley.jackson@gsa.gov and category.management@gsa.gov) by </t>
    </r>
    <r>
      <rPr>
        <sz val="11"/>
        <color rgb="FFFF0000"/>
        <rFont val="Roboto"/>
      </rPr>
      <t>OCTOBER 31</t>
    </r>
    <r>
      <rPr>
        <sz val="11"/>
        <color rgb="FF000000"/>
        <rFont val="Roboto"/>
      </rPr>
      <t>.</t>
    </r>
  </si>
  <si>
    <t>There are two training sessions on the tools to help you develop your FY25 CM plans. Register using the link(s) below:</t>
  </si>
  <si>
    <t xml:space="preserve">To be added to the office hours distribution list, email: govtwideCMdashboards@gsa.gov </t>
  </si>
  <si>
    <t>The CM PMO hosts weekly office hours to answer questions and provide technical assistance at 10am ET every Wednesday</t>
  </si>
  <si>
    <t>Planned FY25 Obligations2</t>
  </si>
  <si>
    <t>FY25 Planned Expenditure</t>
  </si>
  <si>
    <t>Planned FY25 Expenditure</t>
  </si>
  <si>
    <t>Agency-developed course - to be submitted to OMB in FY25 for non-CLP CM KPI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</si>
</sst>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0%"/>
  </numFmts>
  <fonts count="80" x14ac:knownFonts="1">
    <font>
      <sz val="11"/>
      <color rgb="FF000000"/>
      <name val="Calibri"/>
      <scheme val="minor"/>
    </font>
    <font>
      <sz val="11"/>
      <color rgb="FF000000"/>
      <name val="Calibri"/>
      <family val="2"/>
      <scheme val="minor"/>
    </font>
    <font>
      <sz val="11"/>
      <color rgb="FF000000"/>
      <name val="Roboto"/>
    </font>
    <font>
      <b/>
      <sz val="11"/>
      <color rgb="FF000000"/>
      <name val="Roboto"/>
    </font>
    <font>
      <b/>
      <sz val="11"/>
      <color theme="1"/>
      <name val="Roboto"/>
    </font>
    <font>
      <sz val="11"/>
      <color theme="1"/>
      <name val="Roboto"/>
    </font>
    <font>
      <sz val="10"/>
      <color rgb="FF000000"/>
      <name val="Roboto"/>
    </font>
    <font>
      <b/>
      <sz val="24"/>
      <color theme="0"/>
      <name val="Roboto"/>
    </font>
    <font>
      <sz val="10"/>
      <color theme="0"/>
      <name val="Roboto"/>
    </font>
    <font>
      <b/>
      <sz val="24"/>
      <color rgb="FF44546A"/>
      <name val="Roboto"/>
    </font>
    <font>
      <b/>
      <sz val="14"/>
      <color rgb="FF2E75B5"/>
      <name val="Roboto"/>
    </font>
    <font>
      <b/>
      <sz val="10"/>
      <color rgb="FF000000"/>
      <name val="Roboto"/>
    </font>
    <font>
      <sz val="10"/>
      <color rgb="FFF2F2F2"/>
      <name val="Roboto"/>
    </font>
    <font>
      <b/>
      <sz val="18"/>
      <color rgb="FFC00000"/>
      <name val="Roboto"/>
    </font>
    <font>
      <b/>
      <sz val="18"/>
      <color rgb="FF5B9BD5"/>
      <name val="Roboto"/>
    </font>
    <font>
      <sz val="11"/>
      <name val="Roboto"/>
    </font>
    <font>
      <b/>
      <sz val="11"/>
      <color rgb="FF44546A"/>
      <name val="Roboto"/>
    </font>
    <font>
      <b/>
      <sz val="14"/>
      <color theme="0"/>
      <name val="Roboto"/>
    </font>
    <font>
      <b/>
      <sz val="11"/>
      <color theme="0"/>
      <name val="Roboto"/>
    </font>
    <font>
      <sz val="11"/>
      <color rgb="FFFF0000"/>
      <name val="Roboto"/>
    </font>
    <font>
      <b/>
      <sz val="11"/>
      <name val="Roboto"/>
    </font>
    <font>
      <u/>
      <sz val="11"/>
      <color rgb="FF1155CC"/>
      <name val="Roboto"/>
    </font>
    <font>
      <u/>
      <sz val="11"/>
      <color rgb="FF0000FF"/>
      <name val="Roboto"/>
    </font>
    <font>
      <b/>
      <sz val="14"/>
      <color rgb="FF000000"/>
      <name val="Roboto"/>
    </font>
    <font>
      <b/>
      <sz val="10"/>
      <color theme="0" tint="-0.34998626667073579"/>
      <name val="Roboto"/>
    </font>
    <font>
      <u/>
      <sz val="10"/>
      <color rgb="FF0563C1"/>
      <name val="Roboto"/>
    </font>
    <font>
      <b/>
      <sz val="24"/>
      <color rgb="FF000000"/>
      <name val="Roboto"/>
    </font>
    <font>
      <b/>
      <u/>
      <sz val="10"/>
      <color rgb="FF000000"/>
      <name val="Roboto"/>
    </font>
    <font>
      <sz val="14"/>
      <color rgb="FF000000"/>
      <name val="Roboto"/>
    </font>
    <font>
      <b/>
      <sz val="12"/>
      <color rgb="FF202124"/>
      <name val="Roboto"/>
    </font>
    <font>
      <b/>
      <sz val="11"/>
      <color rgb="FFFF0000"/>
      <name val="Roboto"/>
    </font>
    <font>
      <b/>
      <sz val="11"/>
      <color theme="0" tint="-0.34998626667073579"/>
      <name val="Roboto"/>
    </font>
    <font>
      <sz val="10"/>
      <color theme="1"/>
      <name val="Roboto"/>
    </font>
    <font>
      <i/>
      <sz val="8"/>
      <name val="Roboto"/>
    </font>
    <font>
      <i/>
      <sz val="8"/>
      <color rgb="FF000000"/>
      <name val="Roboto"/>
    </font>
    <font>
      <u/>
      <sz val="11"/>
      <color theme="10"/>
      <name val="Calibri"/>
      <family val="2"/>
      <scheme val="minor"/>
    </font>
    <font>
      <u/>
      <sz val="11"/>
      <color theme="10"/>
      <name val="Roboto"/>
    </font>
    <font>
      <sz val="9"/>
      <color indexed="81"/>
      <name val="Roboto"/>
    </font>
    <font>
      <sz val="10"/>
      <color indexed="81"/>
      <name val="Roboto"/>
    </font>
    <font>
      <b/>
      <sz val="9"/>
      <color indexed="81"/>
      <name val="Roboto"/>
    </font>
    <font>
      <u/>
      <sz val="9"/>
      <color indexed="81"/>
      <name val="Roboto"/>
    </font>
    <font>
      <i/>
      <sz val="10"/>
      <name val="Roboto"/>
    </font>
    <font>
      <b/>
      <sz val="10"/>
      <color theme="4"/>
      <name val="Roboto"/>
    </font>
    <font>
      <b/>
      <sz val="10"/>
      <color rgb="FF44546A"/>
      <name val="Roboto"/>
    </font>
    <font>
      <i/>
      <sz val="10"/>
      <color rgb="FF000000"/>
      <name val="Roboto"/>
    </font>
    <font>
      <sz val="4"/>
      <color rgb="FF000000"/>
      <name val="Roboto"/>
    </font>
    <font>
      <b/>
      <sz val="4"/>
      <color rgb="FF000000"/>
      <name val="Roboto"/>
    </font>
    <font>
      <b/>
      <sz val="4"/>
      <color theme="0"/>
      <name val="Roboto"/>
    </font>
    <font>
      <sz val="4"/>
      <color theme="0"/>
      <name val="Roboto"/>
    </font>
    <font>
      <b/>
      <sz val="11"/>
      <color rgb="FF2E75B5"/>
      <name val="Roboto"/>
    </font>
    <font>
      <b/>
      <sz val="4"/>
      <color rgb="FF2E75B5"/>
      <name val="Roboto"/>
    </font>
    <font>
      <sz val="4"/>
      <name val="Roboto"/>
    </font>
    <font>
      <b/>
      <sz val="4"/>
      <color theme="0" tint="-0.34998626667073579"/>
      <name val="Roboto"/>
    </font>
    <font>
      <sz val="10"/>
      <name val="Roboto"/>
    </font>
    <font>
      <i/>
      <sz val="4"/>
      <color rgb="FF000000"/>
      <name val="Roboto"/>
    </font>
    <font>
      <u/>
      <sz val="4"/>
      <color rgb="FF0563C1"/>
      <name val="Roboto"/>
    </font>
    <font>
      <u/>
      <sz val="11"/>
      <color rgb="FF0563C1"/>
      <name val="Roboto"/>
    </font>
    <font>
      <u/>
      <sz val="14"/>
      <color rgb="FF0563C1"/>
      <name val="Roboto"/>
    </font>
    <font>
      <sz val="14"/>
      <name val="Roboto"/>
    </font>
    <font>
      <b/>
      <sz val="14"/>
      <color theme="0" tint="-0.34998626667073579"/>
      <name val="Roboto"/>
    </font>
    <font>
      <sz val="24"/>
      <color rgb="FF000000"/>
      <name val="Roboto"/>
    </font>
    <font>
      <sz val="24"/>
      <color theme="0"/>
      <name val="Roboto"/>
    </font>
    <font>
      <u/>
      <sz val="4"/>
      <color rgb="FF0000FF"/>
      <name val="Roboto"/>
    </font>
    <font>
      <b/>
      <sz val="4"/>
      <color rgb="FF44546A"/>
      <name val="Roboto"/>
    </font>
    <font>
      <b/>
      <sz val="20"/>
      <color rgb="FF000000"/>
      <name val="Roboto"/>
    </font>
    <font>
      <sz val="20"/>
      <color rgb="FF000000"/>
      <name val="Roboto"/>
    </font>
    <font>
      <b/>
      <sz val="4"/>
      <name val="Roboto"/>
    </font>
    <font>
      <sz val="8"/>
      <color rgb="FF000000"/>
      <name val="Roboto"/>
    </font>
    <font>
      <u/>
      <sz val="10"/>
      <color theme="10"/>
      <name val="Roboto"/>
    </font>
    <font>
      <sz val="9"/>
      <color indexed="81"/>
      <name val="Tahoma"/>
      <family val="2"/>
    </font>
    <font>
      <b/>
      <sz val="9"/>
      <color indexed="81"/>
      <name val="Tahoma"/>
      <family val="2"/>
    </font>
    <font>
      <sz val="8"/>
      <name val="Calibri"/>
      <family val="2"/>
      <scheme val="minor"/>
    </font>
    <font>
      <b/>
      <sz val="10"/>
      <color theme="0"/>
      <name val="Roboto"/>
    </font>
    <font>
      <b/>
      <sz val="10"/>
      <name val="Roboto"/>
    </font>
    <font>
      <b/>
      <sz val="14"/>
      <color theme="1"/>
      <name val="Roboto"/>
    </font>
    <font>
      <b/>
      <sz val="14"/>
      <name val="Roboto"/>
    </font>
    <font>
      <b/>
      <sz val="10"/>
      <color theme="1"/>
      <name val="Roboto"/>
    </font>
    <font>
      <sz val="8"/>
      <name val="Calibri"/>
      <family val="2"/>
      <scheme val="minor"/>
    </font>
    <font>
      <sz val="11"/>
      <color rgb="FF000000"/>
      <name val="Calibri"/>
      <family val="2"/>
    </font>
    <font>
      <sz val="12"/>
      <color rgb="FF222222"/>
      <name val="Roboto"/>
    </font>
  </fonts>
  <fills count="38">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rgb="FFFFE598"/>
        <bgColor rgb="FFFFE598"/>
      </patternFill>
    </fill>
    <fill>
      <patternFill patternType="solid">
        <fgColor theme="7"/>
        <bgColor indexed="64"/>
      </patternFill>
    </fill>
    <fill>
      <patternFill patternType="solid">
        <fgColor rgb="FFDEEAF6"/>
        <bgColor indexed="64"/>
      </patternFill>
    </fill>
    <fill>
      <patternFill patternType="solid">
        <fgColor rgb="FFF2F2F2"/>
        <bgColor indexed="64"/>
      </patternFill>
    </fill>
    <fill>
      <patternFill patternType="solid">
        <fgColor theme="0"/>
        <bgColor rgb="FFDEEAF6"/>
      </patternFill>
    </fill>
    <fill>
      <patternFill patternType="solid">
        <fgColor rgb="FFD8D8D8"/>
        <bgColor indexed="64"/>
      </patternFill>
    </fill>
    <fill>
      <patternFill patternType="solid">
        <fgColor rgb="FFFFE598"/>
        <bgColor rgb="FFFFFFFF"/>
      </patternFill>
    </fill>
    <fill>
      <patternFill patternType="solid">
        <fgColor rgb="FFF2F2F2"/>
        <bgColor rgb="FFFFFFFF"/>
      </patternFill>
    </fill>
    <fill>
      <patternFill patternType="solid">
        <fgColor rgb="FFFFE598"/>
        <bgColor indexed="64"/>
      </patternFill>
    </fill>
    <fill>
      <patternFill patternType="solid">
        <fgColor theme="4" tint="-0.499984740745262"/>
        <bgColor indexed="64"/>
      </patternFill>
    </fill>
    <fill>
      <patternFill patternType="solid">
        <fgColor theme="4" tint="-0.499984740745262"/>
        <bgColor rgb="FFFFFFFF"/>
      </patternFill>
    </fill>
    <fill>
      <patternFill patternType="solid">
        <fgColor rgb="FF9CC0E4"/>
        <bgColor indexed="64"/>
      </patternFill>
    </fill>
    <fill>
      <patternFill patternType="solid">
        <fgColor theme="4" tint="-0.499984740745262"/>
        <bgColor rgb="FFDEEAF6"/>
      </patternFill>
    </fill>
    <fill>
      <patternFill patternType="solid">
        <fgColor theme="7" tint="0.79998168889431442"/>
        <bgColor indexed="64"/>
      </patternFill>
    </fill>
    <fill>
      <patternFill patternType="solid">
        <fgColor rgb="FF9CC0E4"/>
        <bgColor rgb="FFDEEAF6"/>
      </patternFill>
    </fill>
    <fill>
      <patternFill patternType="solid">
        <fgColor theme="6"/>
        <bgColor indexed="64"/>
      </patternFill>
    </fill>
    <fill>
      <patternFill patternType="solid">
        <fgColor theme="6" tint="0.79998168889431442"/>
        <bgColor indexed="64"/>
      </patternFill>
    </fill>
    <fill>
      <patternFill patternType="solid">
        <fgColor theme="6"/>
        <bgColor rgb="FFDEEAF6"/>
      </patternFill>
    </fill>
    <fill>
      <patternFill patternType="solid">
        <fgColor theme="5"/>
        <bgColor rgb="FFDEEAF6"/>
      </patternFill>
    </fill>
    <fill>
      <patternFill patternType="solid">
        <fgColor theme="9"/>
        <bgColor rgb="FFDEEAF6"/>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EEAF6"/>
        <bgColor rgb="FFFFFFFF"/>
      </patternFill>
    </fill>
    <fill>
      <patternFill patternType="solid">
        <fgColor rgb="FF9CC0E4"/>
        <bgColor rgb="FFFFFFFF"/>
      </patternFill>
    </fill>
    <fill>
      <patternFill patternType="solid">
        <fgColor theme="7" tint="0.79998168889431442"/>
        <bgColor rgb="FFDEEAF6"/>
      </patternFill>
    </fill>
    <fill>
      <patternFill patternType="solid">
        <fgColor theme="6" tint="0.79998168889431442"/>
        <bgColor rgb="FFDEEAF6"/>
      </patternFill>
    </fill>
    <fill>
      <patternFill patternType="solid">
        <fgColor theme="5" tint="0.79998168889431442"/>
        <bgColor rgb="FFDEEAF6"/>
      </patternFill>
    </fill>
    <fill>
      <patternFill patternType="solid">
        <fgColor theme="9" tint="0.79998168889431442"/>
        <bgColor rgb="FFDEEAF6"/>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F81BD"/>
        <bgColor indexed="64"/>
      </patternFill>
    </fill>
    <fill>
      <patternFill patternType="solid">
        <fgColor rgb="FFDCE6F1"/>
        <bgColor indexed="64"/>
      </patternFill>
    </fill>
  </fills>
  <borders count="61">
    <border>
      <left/>
      <right/>
      <top/>
      <bottom/>
      <diagonal/>
    </border>
    <border>
      <left/>
      <right/>
      <top style="thin">
        <color rgb="FF000000"/>
      </top>
      <bottom/>
      <diagonal/>
    </border>
    <border>
      <left/>
      <right/>
      <top/>
      <bottom/>
      <diagonal/>
    </border>
    <border>
      <left/>
      <right/>
      <top/>
      <bottom style="thin">
        <color rgb="FF2E75B5"/>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style="thin">
        <color rgb="FF44546A"/>
      </top>
      <bottom style="thin">
        <color rgb="FF44546A"/>
      </bottom>
      <diagonal/>
    </border>
    <border>
      <left style="medium">
        <color rgb="FFCCCCCC"/>
      </left>
      <right style="medium">
        <color rgb="FFCCCCCC"/>
      </right>
      <top style="medium">
        <color rgb="FFCCCCCC"/>
      </top>
      <bottom style="medium">
        <color rgb="FFCCCCCC"/>
      </bottom>
      <diagonal/>
    </border>
    <border>
      <left/>
      <right/>
      <top/>
      <bottom style="thin">
        <color rgb="FF2E75B5"/>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2"/>
      </right>
      <top style="thin">
        <color theme="2"/>
      </top>
      <bottom style="thin">
        <color theme="2"/>
      </bottom>
      <diagonal/>
    </border>
    <border>
      <left/>
      <right/>
      <top style="thin">
        <color indexed="64"/>
      </top>
      <bottom/>
      <diagonal/>
    </border>
    <border>
      <left/>
      <right/>
      <top/>
      <bottom style="thin">
        <color indexed="64"/>
      </bottom>
      <diagonal/>
    </border>
    <border>
      <left/>
      <right/>
      <top/>
      <bottom style="medium">
        <color theme="4"/>
      </bottom>
      <diagonal/>
    </border>
    <border>
      <left style="medium">
        <color rgb="FFCCCCCC"/>
      </left>
      <right style="medium">
        <color rgb="FFCCCCCC"/>
      </right>
      <top style="medium">
        <color rgb="FFCCCCCC"/>
      </top>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theme="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4F81BD"/>
      </left>
      <right style="medium">
        <color rgb="FF4F81BD"/>
      </right>
      <top style="medium">
        <color rgb="FF4F81BD"/>
      </top>
      <bottom style="medium">
        <color rgb="FF000000"/>
      </bottom>
      <diagonal/>
    </border>
    <border>
      <left style="medium">
        <color rgb="FFCCCCCC"/>
      </left>
      <right style="medium">
        <color rgb="FF4F81BD"/>
      </right>
      <top style="medium">
        <color rgb="FF4F81BD"/>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95B3D7"/>
      </bottom>
      <diagonal/>
    </border>
    <border>
      <left style="medium">
        <color rgb="FFCCCCCC"/>
      </left>
      <right style="medium">
        <color rgb="FF000000"/>
      </right>
      <top style="medium">
        <color rgb="FFCCCCCC"/>
      </top>
      <bottom style="medium">
        <color rgb="FF95B3D7"/>
      </bottom>
      <diagonal/>
    </border>
    <border>
      <left style="thin">
        <color theme="4"/>
      </left>
      <right style="thin">
        <color theme="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411">
    <xf numFmtId="0" fontId="0" fillId="0" borderId="0" xfId="0"/>
    <xf numFmtId="0" fontId="6" fillId="0" borderId="6" xfId="0" applyFont="1" applyBorder="1"/>
    <xf numFmtId="0" fontId="6" fillId="0" borderId="2" xfId="0" applyFont="1" applyBorder="1"/>
    <xf numFmtId="0" fontId="2" fillId="0" borderId="0" xfId="0" applyFont="1"/>
    <xf numFmtId="0" fontId="7" fillId="13" borderId="10" xfId="0" applyFont="1" applyFill="1" applyBorder="1"/>
    <xf numFmtId="0" fontId="8" fillId="13" borderId="3" xfId="0" applyFont="1" applyFill="1" applyBorder="1"/>
    <xf numFmtId="0" fontId="8" fillId="13" borderId="10" xfId="0" applyFont="1" applyFill="1" applyBorder="1"/>
    <xf numFmtId="0" fontId="10" fillId="6" borderId="2" xfId="0" applyFont="1" applyFill="1" applyBorder="1" applyAlignment="1">
      <alignment horizontal="left" vertical="center"/>
    </xf>
    <xf numFmtId="0" fontId="6" fillId="2" borderId="2" xfId="0" applyFont="1" applyFill="1" applyBorder="1"/>
    <xf numFmtId="0" fontId="6" fillId="2" borderId="6" xfId="0" applyFont="1" applyFill="1" applyBorder="1"/>
    <xf numFmtId="0" fontId="2" fillId="0" borderId="6" xfId="0" applyFont="1" applyBorder="1"/>
    <xf numFmtId="0" fontId="2" fillId="0" borderId="6" xfId="0" applyFont="1" applyBorder="1" applyAlignment="1">
      <alignment horizontal="center" wrapText="1"/>
    </xf>
    <xf numFmtId="0" fontId="12" fillId="0" borderId="2" xfId="0" applyFont="1" applyBorder="1" applyAlignment="1">
      <alignment horizontal="left" vertical="center"/>
    </xf>
    <xf numFmtId="0" fontId="13" fillId="0" borderId="2" xfId="0" applyFont="1" applyBorder="1" applyAlignment="1">
      <alignment vertical="center"/>
    </xf>
    <xf numFmtId="0" fontId="14" fillId="0" borderId="2" xfId="0" applyFont="1" applyBorder="1" applyAlignment="1">
      <alignment vertical="center"/>
    </xf>
    <xf numFmtId="0" fontId="2" fillId="0" borderId="6" xfId="0" applyFont="1" applyBorder="1" applyAlignment="1">
      <alignment wrapText="1"/>
    </xf>
    <xf numFmtId="0" fontId="5" fillId="0" borderId="6" xfId="0" applyFont="1" applyBorder="1"/>
    <xf numFmtId="0" fontId="11" fillId="0" borderId="6" xfId="0" applyFont="1" applyBorder="1" applyAlignment="1">
      <alignment horizontal="left" vertical="center"/>
    </xf>
    <xf numFmtId="0" fontId="6" fillId="0" borderId="6" xfId="0" applyFont="1" applyBorder="1" applyAlignment="1">
      <alignment horizontal="left" vertical="center"/>
    </xf>
    <xf numFmtId="0" fontId="11" fillId="0" borderId="6" xfId="0" applyFont="1" applyBorder="1" applyAlignment="1">
      <alignment horizontal="right" vertical="center"/>
    </xf>
    <xf numFmtId="0" fontId="6" fillId="0" borderId="5" xfId="0" applyFont="1" applyBorder="1" applyAlignment="1">
      <alignment vertical="top" wrapText="1"/>
    </xf>
    <xf numFmtId="0" fontId="6" fillId="0" borderId="6" xfId="0" applyFont="1" applyBorder="1" applyAlignment="1">
      <alignment horizontal="left" vertical="top" wrapText="1"/>
    </xf>
    <xf numFmtId="0" fontId="16" fillId="8" borderId="6" xfId="0" applyFont="1" applyFill="1" applyBorder="1"/>
    <xf numFmtId="0" fontId="10" fillId="6" borderId="6" xfId="0" applyFont="1" applyFill="1" applyBorder="1" applyAlignment="1">
      <alignment horizontal="left" vertical="center"/>
    </xf>
    <xf numFmtId="0" fontId="18" fillId="19" borderId="18"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lignment wrapText="1"/>
    </xf>
    <xf numFmtId="0" fontId="2" fillId="0" borderId="7" xfId="0" applyFont="1" applyBorder="1"/>
    <xf numFmtId="0" fontId="2" fillId="0" borderId="1" xfId="0" applyFont="1" applyBorder="1"/>
    <xf numFmtId="0" fontId="2" fillId="8" borderId="2" xfId="0" applyFont="1" applyFill="1" applyBorder="1"/>
    <xf numFmtId="0" fontId="2" fillId="8" borderId="6" xfId="0" applyFont="1" applyFill="1" applyBorder="1"/>
    <xf numFmtId="0" fontId="6" fillId="0" borderId="6" xfId="0" applyFont="1" applyBorder="1" applyAlignment="1">
      <alignment wrapText="1"/>
    </xf>
    <xf numFmtId="0" fontId="7" fillId="13" borderId="6" xfId="0" applyFont="1" applyFill="1" applyBorder="1"/>
    <xf numFmtId="0" fontId="8" fillId="13" borderId="6" xfId="0" applyFont="1" applyFill="1" applyBorder="1" applyAlignment="1">
      <alignment vertical="center"/>
    </xf>
    <xf numFmtId="0" fontId="8" fillId="13" borderId="6" xfId="0" applyFont="1" applyFill="1" applyBorder="1"/>
    <xf numFmtId="0" fontId="6" fillId="0" borderId="5" xfId="0" applyFont="1" applyBorder="1" applyAlignment="1">
      <alignment vertical="center" wrapText="1" readingOrder="1"/>
    </xf>
    <xf numFmtId="0" fontId="6" fillId="0" borderId="6" xfId="0" applyFont="1" applyBorder="1" applyAlignment="1">
      <alignment vertical="center" wrapText="1" readingOrder="1"/>
    </xf>
    <xf numFmtId="0" fontId="2" fillId="6" borderId="0" xfId="0" applyFont="1" applyFill="1"/>
    <xf numFmtId="0" fontId="10" fillId="0" borderId="6" xfId="0" applyFont="1" applyBorder="1" applyAlignment="1">
      <alignment horizontal="left" vertical="center"/>
    </xf>
    <xf numFmtId="0" fontId="2" fillId="0" borderId="0" xfId="0" applyFont="1" applyAlignment="1">
      <alignment horizontal="center"/>
    </xf>
    <xf numFmtId="44" fontId="2" fillId="0" borderId="0" xfId="1" applyFont="1" applyFill="1" applyBorder="1"/>
    <xf numFmtId="0" fontId="7" fillId="16" borderId="6" xfId="0" applyFont="1" applyFill="1" applyBorder="1"/>
    <xf numFmtId="0" fontId="8" fillId="16" borderId="6" xfId="0" applyFont="1" applyFill="1" applyBorder="1"/>
    <xf numFmtId="0" fontId="6" fillId="0" borderId="4" xfId="0" applyFont="1" applyBorder="1"/>
    <xf numFmtId="0" fontId="11" fillId="0" borderId="2" xfId="0" applyFont="1" applyBorder="1"/>
    <xf numFmtId="0" fontId="6" fillId="2" borderId="2" xfId="0" applyFont="1" applyFill="1" applyBorder="1" applyAlignment="1">
      <alignment wrapText="1"/>
    </xf>
    <xf numFmtId="0" fontId="11" fillId="2" borderId="2" xfId="0" applyFont="1" applyFill="1" applyBorder="1"/>
    <xf numFmtId="0" fontId="2" fillId="7" borderId="0" xfId="0" applyFont="1" applyFill="1" applyAlignment="1">
      <alignment wrapText="1"/>
    </xf>
    <xf numFmtId="0" fontId="2" fillId="7" borderId="0" xfId="0" applyFont="1" applyFill="1"/>
    <xf numFmtId="0" fontId="24" fillId="0" borderId="6" xfId="0" applyFont="1" applyBorder="1" applyAlignment="1">
      <alignment vertical="center"/>
    </xf>
    <xf numFmtId="0" fontId="15" fillId="0" borderId="6" xfId="0" applyFont="1" applyBorder="1"/>
    <xf numFmtId="0" fontId="6" fillId="0" borderId="0" xfId="0" applyFont="1"/>
    <xf numFmtId="0" fontId="26" fillId="0" borderId="0" xfId="0" applyFont="1"/>
    <xf numFmtId="0" fontId="27" fillId="6" borderId="0" xfId="0" applyFont="1" applyFill="1" applyAlignment="1">
      <alignment horizontal="center" vertical="center"/>
    </xf>
    <xf numFmtId="0" fontId="6"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9" xfId="0" applyFont="1" applyBorder="1" applyAlignment="1">
      <alignment wrapText="1"/>
    </xf>
    <xf numFmtId="0" fontId="6" fillId="0" borderId="0" xfId="0" applyFont="1" applyAlignment="1">
      <alignment horizontal="center"/>
    </xf>
    <xf numFmtId="0" fontId="27" fillId="0" borderId="6" xfId="0" applyFont="1" applyBorder="1" applyAlignment="1">
      <alignment horizontal="center" wrapText="1"/>
    </xf>
    <xf numFmtId="0" fontId="11"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 fontId="6" fillId="0" borderId="6" xfId="2" applyNumberFormat="1" applyFont="1" applyBorder="1" applyAlignment="1">
      <alignment horizontal="center"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2" fillId="0" borderId="7" xfId="0" applyFont="1" applyBorder="1" applyAlignment="1">
      <alignment horizontal="left"/>
    </xf>
    <xf numFmtId="0" fontId="2" fillId="8" borderId="6" xfId="0" applyFont="1" applyFill="1" applyBorder="1" applyAlignment="1">
      <alignment horizontal="left"/>
    </xf>
    <xf numFmtId="0" fontId="2" fillId="0" borderId="0" xfId="0" applyFont="1" applyAlignment="1">
      <alignment horizontal="left"/>
    </xf>
    <xf numFmtId="0" fontId="28" fillId="0" borderId="0" xfId="0" applyFont="1"/>
    <xf numFmtId="0" fontId="2" fillId="13" borderId="6" xfId="0" applyFont="1" applyFill="1" applyBorder="1"/>
    <xf numFmtId="0" fontId="11" fillId="0" borderId="6" xfId="0" applyFont="1" applyBorder="1" applyAlignment="1">
      <alignment horizontal="center" vertical="center"/>
    </xf>
    <xf numFmtId="0" fontId="9" fillId="13" borderId="6" xfId="0" applyFont="1" applyFill="1" applyBorder="1"/>
    <xf numFmtId="0" fontId="6" fillId="13" borderId="6" xfId="0" applyFont="1" applyFill="1" applyBorder="1" applyAlignment="1">
      <alignment vertical="center"/>
    </xf>
    <xf numFmtId="0" fontId="6" fillId="13" borderId="6" xfId="0" applyFont="1" applyFill="1" applyBorder="1"/>
    <xf numFmtId="0" fontId="2" fillId="0" borderId="0" xfId="0" applyFont="1" applyAlignment="1">
      <alignment horizontal="center" vertical="center" wrapText="1"/>
    </xf>
    <xf numFmtId="0" fontId="21" fillId="0" borderId="2" xfId="0" applyFont="1" applyBorder="1"/>
    <xf numFmtId="0" fontId="6" fillId="0" borderId="2" xfId="0" applyFont="1" applyBorder="1" applyAlignment="1">
      <alignment horizontal="center" wrapText="1"/>
    </xf>
    <xf numFmtId="0" fontId="6" fillId="0" borderId="2" xfId="0" applyFont="1" applyBorder="1" applyAlignment="1">
      <alignment vertical="top"/>
    </xf>
    <xf numFmtId="0" fontId="3" fillId="0" borderId="6" xfId="0" applyFont="1" applyBorder="1" applyAlignment="1">
      <alignment horizontal="right" vertical="center"/>
    </xf>
    <xf numFmtId="0" fontId="3" fillId="0" borderId="6" xfId="0" applyFont="1" applyBorder="1" applyAlignment="1">
      <alignment horizontal="left" vertical="center"/>
    </xf>
    <xf numFmtId="0" fontId="29" fillId="15" borderId="2" xfId="0" applyFont="1" applyFill="1" applyBorder="1"/>
    <xf numFmtId="0" fontId="11" fillId="15" borderId="2" xfId="0" applyFont="1" applyFill="1" applyBorder="1"/>
    <xf numFmtId="0" fontId="4" fillId="15" borderId="12"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6" fillId="0" borderId="6" xfId="0" applyFont="1" applyBorder="1" applyAlignment="1">
      <alignment vertical="center"/>
    </xf>
    <xf numFmtId="0" fontId="2" fillId="0" borderId="6" xfId="0" applyFont="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horizontal="center" vertical="center"/>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lignment horizontal="left" vertical="top" wrapText="1"/>
    </xf>
    <xf numFmtId="0" fontId="15" fillId="0" borderId="6" xfId="0" applyFont="1" applyBorder="1" applyAlignment="1">
      <alignment vertical="top"/>
    </xf>
    <xf numFmtId="0" fontId="2" fillId="3" borderId="6" xfId="0" applyFont="1" applyFill="1" applyBorder="1" applyAlignment="1">
      <alignment horizontal="left" vertical="top" wrapText="1"/>
    </xf>
    <xf numFmtId="0" fontId="3" fillId="4" borderId="13" xfId="0" applyFont="1" applyFill="1" applyBorder="1" applyAlignment="1">
      <alignment vertical="center"/>
    </xf>
    <xf numFmtId="44" fontId="20" fillId="12" borderId="13" xfId="1" applyFont="1" applyFill="1" applyBorder="1" applyAlignment="1">
      <alignment vertical="center"/>
    </xf>
    <xf numFmtId="0" fontId="7" fillId="14" borderId="6" xfId="0" applyFont="1" applyFill="1" applyBorder="1" applyAlignment="1">
      <alignment horizontal="left"/>
    </xf>
    <xf numFmtId="0" fontId="6" fillId="3" borderId="6" xfId="0" applyFont="1" applyFill="1" applyBorder="1"/>
    <xf numFmtId="0" fontId="30" fillId="0" borderId="6" xfId="0" applyFont="1" applyBorder="1" applyAlignment="1">
      <alignment vertical="center"/>
    </xf>
    <xf numFmtId="0" fontId="6" fillId="3" borderId="6" xfId="0" applyFont="1" applyFill="1" applyBorder="1" applyAlignment="1">
      <alignment vertical="top" wrapText="1"/>
    </xf>
    <xf numFmtId="0" fontId="6"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25" fillId="3" borderId="6" xfId="0" applyFont="1" applyFill="1" applyBorder="1" applyAlignment="1">
      <alignment horizontal="left" vertical="center"/>
    </xf>
    <xf numFmtId="0" fontId="25" fillId="0" borderId="6" xfId="0" applyFont="1" applyBorder="1" applyAlignment="1">
      <alignment horizontal="left" vertical="center"/>
    </xf>
    <xf numFmtId="0" fontId="2" fillId="3" borderId="6" xfId="0" applyFont="1" applyFill="1" applyBorder="1" applyAlignment="1">
      <alignment horizontal="center" vertical="center" wrapText="1"/>
    </xf>
    <xf numFmtId="0" fontId="2" fillId="3" borderId="6" xfId="0" applyFont="1" applyFill="1" applyBorder="1" applyAlignment="1">
      <alignment horizontal="left" vertical="center"/>
    </xf>
    <xf numFmtId="0" fontId="28" fillId="0" borderId="6" xfId="0" applyFont="1" applyBorder="1"/>
    <xf numFmtId="0" fontId="28" fillId="6" borderId="0" xfId="0" applyFont="1" applyFill="1"/>
    <xf numFmtId="0" fontId="28" fillId="2" borderId="2" xfId="0" applyFont="1" applyFill="1" applyBorder="1"/>
    <xf numFmtId="0" fontId="28" fillId="2" borderId="6" xfId="0" applyFont="1" applyFill="1" applyBorder="1" applyAlignment="1">
      <alignment horizontal="left"/>
    </xf>
    <xf numFmtId="0" fontId="28" fillId="2" borderId="6" xfId="0" applyFont="1" applyFill="1" applyBorder="1"/>
    <xf numFmtId="44" fontId="11" fillId="11" borderId="6" xfId="1" applyFont="1" applyFill="1" applyBorder="1" applyAlignment="1">
      <alignment horizontal="center" vertical="center"/>
    </xf>
    <xf numFmtId="0" fontId="15" fillId="0" borderId="6" xfId="0" applyFont="1" applyBorder="1" applyAlignment="1">
      <alignment horizontal="right"/>
    </xf>
    <xf numFmtId="0" fontId="20" fillId="0" borderId="6" xfId="0" applyFont="1" applyBorder="1" applyAlignment="1">
      <alignment horizontal="center" vertical="center"/>
    </xf>
    <xf numFmtId="0" fontId="20" fillId="0" borderId="6" xfId="0" applyFont="1" applyBorder="1" applyAlignment="1">
      <alignment vertical="center"/>
    </xf>
    <xf numFmtId="44" fontId="11" fillId="0" borderId="6" xfId="1" applyFont="1" applyFill="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44" fontId="11" fillId="0" borderId="24" xfId="1" applyFont="1" applyFill="1" applyBorder="1" applyAlignment="1">
      <alignment horizontal="center" vertical="center"/>
    </xf>
    <xf numFmtId="0" fontId="15" fillId="0" borderId="23" xfId="0" applyFont="1" applyBorder="1"/>
    <xf numFmtId="0" fontId="2" fillId="0" borderId="24" xfId="0" applyFont="1" applyBorder="1"/>
    <xf numFmtId="0" fontId="2" fillId="0" borderId="23" xfId="0" applyFont="1" applyBorder="1"/>
    <xf numFmtId="0" fontId="10" fillId="0" borderId="6" xfId="0" applyFont="1" applyBorder="1" applyAlignment="1">
      <alignment vertical="center"/>
    </xf>
    <xf numFmtId="0" fontId="32" fillId="0" borderId="9" xfId="0" applyFont="1" applyBorder="1" applyAlignment="1">
      <alignment wrapText="1"/>
    </xf>
    <xf numFmtId="0" fontId="32" fillId="0" borderId="32" xfId="0" applyFont="1" applyBorder="1" applyAlignment="1">
      <alignment wrapText="1"/>
    </xf>
    <xf numFmtId="0" fontId="10" fillId="0" borderId="24" xfId="0" applyFont="1" applyBorder="1" applyAlignment="1">
      <alignment vertical="center"/>
    </xf>
    <xf numFmtId="44" fontId="2" fillId="0" borderId="6" xfId="1" applyFont="1" applyFill="1" applyBorder="1" applyAlignment="1">
      <alignment wrapText="1"/>
    </xf>
    <xf numFmtId="0" fontId="36" fillId="0" borderId="6" xfId="4" applyFont="1" applyBorder="1" applyAlignment="1">
      <alignment horizontal="left" vertical="top"/>
    </xf>
    <xf numFmtId="0" fontId="2" fillId="0" borderId="6" xfId="0" applyFont="1" applyBorder="1" applyAlignment="1">
      <alignment vertical="center"/>
    </xf>
    <xf numFmtId="0" fontId="4" fillId="15" borderId="28" xfId="0" applyFont="1" applyFill="1" applyBorder="1" applyAlignment="1">
      <alignment horizontal="center" vertical="center"/>
    </xf>
    <xf numFmtId="0" fontId="4" fillId="9" borderId="28" xfId="0" applyFont="1" applyFill="1" applyBorder="1" applyAlignment="1">
      <alignment horizontal="center"/>
    </xf>
    <xf numFmtId="0" fontId="31" fillId="0" borderId="6" xfId="0" applyFont="1" applyBorder="1" applyAlignment="1">
      <alignment horizontal="left" vertical="center"/>
    </xf>
    <xf numFmtId="0" fontId="42" fillId="27" borderId="34" xfId="0" applyFont="1" applyFill="1" applyBorder="1" applyAlignment="1">
      <alignment horizontal="center" vertical="center" wrapText="1"/>
    </xf>
    <xf numFmtId="0" fontId="11" fillId="28" borderId="33"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26" borderId="33" xfId="0" applyFont="1" applyFill="1" applyBorder="1" applyAlignment="1">
      <alignment horizontal="center" vertical="center"/>
    </xf>
    <xf numFmtId="0" fontId="15" fillId="0" borderId="6" xfId="0" applyFont="1" applyBorder="1" applyAlignment="1">
      <alignment vertical="center" wrapText="1"/>
    </xf>
    <xf numFmtId="0" fontId="43" fillId="0" borderId="6" xfId="0" applyFont="1" applyBorder="1"/>
    <xf numFmtId="0" fontId="15" fillId="3" borderId="6" xfId="0" applyFont="1" applyFill="1" applyBorder="1" applyAlignment="1">
      <alignment horizontal="left" vertical="center"/>
    </xf>
    <xf numFmtId="0" fontId="2" fillId="0" borderId="6" xfId="0" applyFont="1" applyBorder="1" applyAlignment="1">
      <alignment horizontal="center"/>
    </xf>
    <xf numFmtId="0" fontId="34" fillId="0" borderId="6" xfId="0" applyFont="1" applyBorder="1" applyAlignment="1">
      <alignment horizontal="center" vertical="top" wrapText="1"/>
    </xf>
    <xf numFmtId="0" fontId="33" fillId="0" borderId="6" xfId="0" applyFont="1" applyBorder="1" applyAlignment="1">
      <alignment horizontal="center" vertical="top" wrapText="1"/>
    </xf>
    <xf numFmtId="0" fontId="34" fillId="0" borderId="6" xfId="0" applyFont="1" applyBorder="1" applyAlignment="1">
      <alignment horizontal="center" vertical="top"/>
    </xf>
    <xf numFmtId="1" fontId="20" fillId="26" borderId="6" xfId="3" applyNumberFormat="1" applyFont="1" applyFill="1" applyBorder="1" applyAlignment="1">
      <alignment horizontal="center" vertical="center"/>
    </xf>
    <xf numFmtId="0" fontId="20" fillId="26" borderId="6" xfId="0" applyFont="1" applyFill="1" applyBorder="1" applyAlignment="1">
      <alignment horizontal="center" vertical="center"/>
    </xf>
    <xf numFmtId="164" fontId="3" fillId="26" borderId="6" xfId="3" applyNumberFormat="1" applyFont="1" applyFill="1" applyBorder="1" applyAlignment="1">
      <alignment horizontal="center" vertical="center"/>
    </xf>
    <xf numFmtId="0" fontId="15" fillId="0" borderId="6" xfId="0" applyFont="1" applyBorder="1" applyAlignment="1">
      <alignment horizontal="right" vertical="center" wrapText="1"/>
    </xf>
    <xf numFmtId="0" fontId="2" fillId="0" borderId="24"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horizontal="right" vertical="center" wrapText="1"/>
    </xf>
    <xf numFmtId="0" fontId="15" fillId="0" borderId="6" xfId="0" applyFont="1" applyBorder="1" applyAlignment="1">
      <alignment vertical="center"/>
    </xf>
    <xf numFmtId="0" fontId="2" fillId="0" borderId="6" xfId="0" applyFont="1" applyBorder="1" applyAlignment="1">
      <alignment horizontal="right" vertical="center"/>
    </xf>
    <xf numFmtId="164" fontId="20" fillId="26" borderId="6" xfId="3" applyNumberFormat="1" applyFont="1" applyFill="1" applyBorder="1" applyAlignment="1">
      <alignment horizontal="center" vertical="center"/>
    </xf>
    <xf numFmtId="0" fontId="15" fillId="0" borderId="6" xfId="0" applyFont="1" applyBorder="1" applyAlignment="1">
      <alignment horizontal="right" vertical="center"/>
    </xf>
    <xf numFmtId="0" fontId="33" fillId="0" borderId="24" xfId="0" applyFont="1" applyBorder="1" applyAlignment="1">
      <alignment horizontal="left" vertical="center" wrapText="1"/>
    </xf>
    <xf numFmtId="0" fontId="33" fillId="0" borderId="6" xfId="0" applyFont="1" applyBorder="1" applyAlignment="1">
      <alignment horizontal="left" vertical="center" wrapText="1"/>
    </xf>
    <xf numFmtId="164" fontId="20" fillId="0" borderId="24" xfId="3" applyNumberFormat="1" applyFont="1" applyFill="1" applyBorder="1" applyAlignment="1">
      <alignment vertical="center"/>
    </xf>
    <xf numFmtId="164" fontId="20" fillId="0" borderId="6" xfId="3" applyNumberFormat="1" applyFont="1" applyFill="1" applyBorder="1" applyAlignment="1">
      <alignment vertical="center"/>
    </xf>
    <xf numFmtId="0" fontId="15" fillId="0" borderId="23" xfId="0" applyFont="1" applyBorder="1" applyAlignment="1">
      <alignment vertical="center"/>
    </xf>
    <xf numFmtId="0" fontId="19" fillId="0" borderId="0" xfId="0" applyFont="1"/>
    <xf numFmtId="44" fontId="2" fillId="0" borderId="0" xfId="1" applyFont="1" applyFill="1" applyBorder="1" applyAlignment="1">
      <alignment wrapText="1"/>
    </xf>
    <xf numFmtId="0" fontId="2" fillId="0" borderId="6" xfId="0" applyFont="1" applyBorder="1" applyAlignment="1">
      <alignment horizontal="left" vertical="center"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xf>
    <xf numFmtId="0" fontId="2" fillId="3" borderId="6" xfId="0" applyFont="1" applyFill="1" applyBorder="1" applyAlignment="1">
      <alignment horizontal="left"/>
    </xf>
    <xf numFmtId="0" fontId="2" fillId="3" borderId="6" xfId="0" applyFont="1" applyFill="1" applyBorder="1"/>
    <xf numFmtId="0" fontId="22" fillId="3" borderId="6" xfId="0" applyFont="1" applyFill="1" applyBorder="1" applyAlignment="1">
      <alignment horizontal="left" vertical="center"/>
    </xf>
    <xf numFmtId="0" fontId="2" fillId="0" borderId="9" xfId="0" applyFont="1" applyBorder="1" applyAlignment="1">
      <alignment vertical="center"/>
    </xf>
    <xf numFmtId="0" fontId="3" fillId="3" borderId="6" xfId="0" applyFont="1" applyFill="1" applyBorder="1" applyAlignment="1">
      <alignment horizontal="left" vertical="top"/>
    </xf>
    <xf numFmtId="0" fontId="45" fillId="0" borderId="6" xfId="0" applyFont="1" applyBorder="1"/>
    <xf numFmtId="0" fontId="46" fillId="3" borderId="6" xfId="0" applyFont="1" applyFill="1" applyBorder="1" applyAlignment="1">
      <alignment horizontal="left" vertical="top"/>
    </xf>
    <xf numFmtId="0" fontId="45" fillId="3" borderId="6" xfId="0" applyFont="1" applyFill="1" applyBorder="1" applyAlignment="1">
      <alignment horizontal="left" vertical="top" wrapText="1"/>
    </xf>
    <xf numFmtId="0" fontId="45" fillId="3" borderId="6" xfId="0" applyFont="1" applyFill="1" applyBorder="1"/>
    <xf numFmtId="0" fontId="47" fillId="0" borderId="6" xfId="0" applyFont="1" applyBorder="1" applyAlignment="1">
      <alignment horizontal="left"/>
    </xf>
    <xf numFmtId="0" fontId="48" fillId="0" borderId="6" xfId="0" applyFont="1" applyBorder="1"/>
    <xf numFmtId="0" fontId="49" fillId="0" borderId="6" xfId="0" applyFont="1" applyBorder="1" applyAlignment="1">
      <alignment horizontal="left" vertical="center"/>
    </xf>
    <xf numFmtId="0" fontId="31" fillId="0" borderId="6" xfId="0" applyFont="1" applyBorder="1" applyAlignment="1">
      <alignment vertical="center"/>
    </xf>
    <xf numFmtId="0" fontId="50" fillId="0" borderId="6" xfId="0" applyFont="1" applyBorder="1" applyAlignment="1">
      <alignment horizontal="left" vertical="center"/>
    </xf>
    <xf numFmtId="0" fontId="51" fillId="0" borderId="6" xfId="0" applyFont="1" applyBorder="1" applyAlignment="1">
      <alignment vertical="top"/>
    </xf>
    <xf numFmtId="0" fontId="52" fillId="0" borderId="6" xfId="0" applyFont="1" applyBorder="1" applyAlignment="1">
      <alignment vertical="center"/>
    </xf>
    <xf numFmtId="0" fontId="3" fillId="3" borderId="6" xfId="0" applyFont="1" applyFill="1" applyBorder="1" applyAlignment="1">
      <alignment horizontal="center" vertical="center"/>
    </xf>
    <xf numFmtId="0" fontId="2" fillId="3" borderId="6" xfId="0" applyFont="1" applyFill="1" applyBorder="1" applyAlignment="1">
      <alignment horizontal="center" vertical="center"/>
    </xf>
    <xf numFmtId="0" fontId="45" fillId="0" borderId="6" xfId="0" applyFont="1" applyBorder="1" applyAlignment="1">
      <alignment horizontal="center" vertical="center"/>
    </xf>
    <xf numFmtId="0" fontId="46" fillId="3" borderId="6" xfId="0" applyFont="1" applyFill="1" applyBorder="1" applyAlignment="1">
      <alignment horizontal="center" vertical="center"/>
    </xf>
    <xf numFmtId="0" fontId="45" fillId="3" borderId="6" xfId="0" applyFont="1" applyFill="1" applyBorder="1" applyAlignment="1">
      <alignment horizontal="left" vertical="center"/>
    </xf>
    <xf numFmtId="0" fontId="45" fillId="3" borderId="6" xfId="0" applyFont="1" applyFill="1" applyBorder="1" applyAlignment="1">
      <alignment horizontal="center" vertical="center" wrapText="1"/>
    </xf>
    <xf numFmtId="0" fontId="45" fillId="3" borderId="6" xfId="0" applyFont="1" applyFill="1" applyBorder="1" applyAlignment="1">
      <alignment horizontal="center" vertical="center"/>
    </xf>
    <xf numFmtId="0" fontId="11" fillId="3" borderId="6" xfId="0" applyFont="1" applyFill="1" applyBorder="1" applyAlignment="1">
      <alignment horizontal="left" vertical="top"/>
    </xf>
    <xf numFmtId="0" fontId="53" fillId="0" borderId="6" xfId="0" applyFont="1" applyBorder="1" applyAlignment="1">
      <alignment vertical="top"/>
    </xf>
    <xf numFmtId="0" fontId="54" fillId="0" borderId="6" xfId="0" applyFont="1" applyBorder="1" applyAlignment="1">
      <alignment horizontal="left" wrapText="1"/>
    </xf>
    <xf numFmtId="0" fontId="46" fillId="3" borderId="6" xfId="0" applyFont="1" applyFill="1" applyBorder="1" applyAlignment="1">
      <alignment horizontal="left" vertical="center"/>
    </xf>
    <xf numFmtId="0" fontId="45" fillId="3" borderId="6" xfId="0" applyFont="1" applyFill="1" applyBorder="1" applyAlignment="1">
      <alignment horizontal="left" vertical="center" wrapText="1"/>
    </xf>
    <xf numFmtId="0" fontId="45" fillId="0" borderId="6" xfId="0" applyFont="1" applyBorder="1" applyAlignment="1">
      <alignment horizontal="left" vertical="center"/>
    </xf>
    <xf numFmtId="0" fontId="2" fillId="0" borderId="6" xfId="0" applyFont="1" applyBorder="1" applyAlignment="1">
      <alignment horizontal="left" vertical="center"/>
    </xf>
    <xf numFmtId="0" fontId="55" fillId="0" borderId="6" xfId="0" applyFont="1" applyBorder="1" applyAlignment="1">
      <alignment horizontal="left" vertical="center"/>
    </xf>
    <xf numFmtId="0" fontId="56" fillId="0" borderId="6" xfId="0" applyFont="1" applyBorder="1" applyAlignment="1">
      <alignment horizontal="left" vertical="center"/>
    </xf>
    <xf numFmtId="0" fontId="53" fillId="0" borderId="6" xfId="0" applyFont="1" applyBorder="1"/>
    <xf numFmtId="0" fontId="45" fillId="3" borderId="6" xfId="0" applyFont="1" applyFill="1" applyBorder="1" applyAlignment="1">
      <alignment horizontal="left"/>
    </xf>
    <xf numFmtId="0" fontId="46" fillId="0" borderId="6" xfId="0" applyFont="1" applyBorder="1" applyAlignment="1">
      <alignment horizontal="left" vertical="center"/>
    </xf>
    <xf numFmtId="0" fontId="28" fillId="27" borderId="6" xfId="0" applyFont="1" applyFill="1" applyBorder="1" applyAlignment="1">
      <alignment horizontal="left" vertical="top" wrapText="1"/>
    </xf>
    <xf numFmtId="0" fontId="28" fillId="27" borderId="6" xfId="0" applyFont="1" applyFill="1" applyBorder="1" applyAlignment="1">
      <alignment vertical="top" wrapText="1"/>
    </xf>
    <xf numFmtId="0" fontId="28" fillId="6" borderId="6" xfId="0" applyFont="1" applyFill="1" applyBorder="1"/>
    <xf numFmtId="0" fontId="28" fillId="27" borderId="6" xfId="0" applyFont="1" applyFill="1" applyBorder="1"/>
    <xf numFmtId="0" fontId="28" fillId="0" borderId="6" xfId="0" applyFont="1" applyBorder="1" applyAlignment="1">
      <alignment horizontal="left" vertical="center"/>
    </xf>
    <xf numFmtId="0" fontId="57" fillId="27" borderId="6" xfId="0" applyFont="1" applyFill="1" applyBorder="1" applyAlignment="1">
      <alignment horizontal="left" vertical="center"/>
    </xf>
    <xf numFmtId="0" fontId="57" fillId="0" borderId="6" xfId="0" applyFont="1" applyBorder="1" applyAlignment="1">
      <alignment horizontal="left" vertical="center"/>
    </xf>
    <xf numFmtId="0" fontId="23" fillId="0" borderId="6" xfId="0" applyFont="1" applyBorder="1" applyAlignment="1">
      <alignment horizontal="left" vertical="center"/>
    </xf>
    <xf numFmtId="0" fontId="58" fillId="6" borderId="6" xfId="0" applyFont="1" applyFill="1" applyBorder="1" applyAlignment="1">
      <alignment vertical="top"/>
    </xf>
    <xf numFmtId="0" fontId="59" fillId="6" borderId="6" xfId="0" applyFont="1" applyFill="1" applyBorder="1" applyAlignment="1">
      <alignment vertical="center"/>
    </xf>
    <xf numFmtId="0" fontId="60" fillId="0" borderId="6" xfId="0" applyFont="1" applyBorder="1"/>
    <xf numFmtId="0" fontId="61" fillId="14" borderId="6" xfId="0" applyFont="1" applyFill="1" applyBorder="1"/>
    <xf numFmtId="0" fontId="45" fillId="0" borderId="0" xfId="0" applyFont="1"/>
    <xf numFmtId="0" fontId="45" fillId="0" borderId="5" xfId="0" applyFont="1" applyBorder="1" applyAlignment="1">
      <alignment vertical="top" wrapText="1"/>
    </xf>
    <xf numFmtId="0" fontId="45" fillId="0" borderId="6" xfId="0" applyFont="1" applyBorder="1" applyAlignment="1">
      <alignment vertical="top" wrapText="1"/>
    </xf>
    <xf numFmtId="0" fontId="45" fillId="0" borderId="4" xfId="0" applyFont="1" applyBorder="1"/>
    <xf numFmtId="0" fontId="45" fillId="0" borderId="2" xfId="0" applyFont="1" applyBorder="1"/>
    <xf numFmtId="0" fontId="45" fillId="0" borderId="2" xfId="0" applyFont="1" applyBorder="1" applyAlignment="1">
      <alignment wrapText="1"/>
    </xf>
    <xf numFmtId="0" fontId="46" fillId="0" borderId="2" xfId="0" applyFont="1" applyBorder="1"/>
    <xf numFmtId="0" fontId="45" fillId="0" borderId="11" xfId="0" applyFont="1" applyBorder="1"/>
    <xf numFmtId="0" fontId="62" fillId="0" borderId="6" xfId="0" applyFont="1" applyBorder="1"/>
    <xf numFmtId="0" fontId="45" fillId="0" borderId="6" xfId="0" applyFont="1" applyBorder="1" applyAlignment="1">
      <alignment wrapText="1"/>
    </xf>
    <xf numFmtId="0" fontId="46" fillId="0" borderId="6" xfId="0" applyFont="1" applyBorder="1"/>
    <xf numFmtId="0" fontId="50" fillId="0" borderId="2" xfId="0" applyFont="1" applyBorder="1" applyAlignment="1">
      <alignment horizontal="left" vertical="center"/>
    </xf>
    <xf numFmtId="0" fontId="45" fillId="0" borderId="6" xfId="0" applyFont="1" applyBorder="1" applyAlignment="1">
      <alignment horizontal="left" vertical="top" wrapText="1"/>
    </xf>
    <xf numFmtId="0" fontId="63" fillId="0" borderId="6" xfId="0" applyFont="1" applyBorder="1"/>
    <xf numFmtId="0" fontId="45" fillId="0" borderId="7" xfId="0" applyFont="1" applyBorder="1"/>
    <xf numFmtId="0" fontId="45" fillId="0" borderId="1" xfId="0" applyFont="1" applyBorder="1"/>
    <xf numFmtId="0" fontId="2" fillId="0" borderId="2" xfId="0" applyFont="1" applyBorder="1"/>
    <xf numFmtId="0" fontId="2" fillId="8" borderId="6" xfId="0" applyFont="1" applyFill="1" applyBorder="1" applyAlignment="1">
      <alignment horizontal="left" vertical="top" wrapText="1"/>
    </xf>
    <xf numFmtId="0" fontId="64" fillId="3" borderId="6" xfId="0" applyFont="1" applyFill="1" applyBorder="1" applyAlignment="1">
      <alignment horizontal="left" vertical="top"/>
    </xf>
    <xf numFmtId="0" fontId="65" fillId="3" borderId="6" xfId="0" applyFont="1" applyFill="1" applyBorder="1"/>
    <xf numFmtId="0" fontId="45" fillId="3" borderId="6" xfId="0" applyFont="1" applyFill="1" applyBorder="1" applyAlignment="1">
      <alignment vertical="top" wrapText="1"/>
    </xf>
    <xf numFmtId="0" fontId="44" fillId="0" borderId="6" xfId="0" applyFont="1" applyBorder="1" applyAlignment="1">
      <alignment vertical="top" wrapText="1"/>
    </xf>
    <xf numFmtId="0" fontId="45" fillId="0" borderId="21" xfId="0" applyFont="1" applyBorder="1"/>
    <xf numFmtId="0" fontId="45" fillId="0" borderId="29" xfId="0" applyFont="1" applyBorder="1"/>
    <xf numFmtId="0" fontId="45" fillId="0" borderId="22" xfId="0" applyFont="1" applyBorder="1"/>
    <xf numFmtId="0" fontId="66" fillId="0" borderId="6" xfId="0" applyFont="1" applyBorder="1" applyAlignment="1">
      <alignment vertical="center"/>
    </xf>
    <xf numFmtId="0" fontId="66" fillId="0" borderId="25" xfId="0" applyFont="1" applyBorder="1" applyAlignment="1">
      <alignment horizontal="center" vertical="center"/>
    </xf>
    <xf numFmtId="0" fontId="66" fillId="0" borderId="30" xfId="0" applyFont="1" applyBorder="1" applyAlignment="1">
      <alignment horizontal="center" vertical="center"/>
    </xf>
    <xf numFmtId="44" fontId="46" fillId="0" borderId="30" xfId="1" applyFont="1" applyFill="1" applyBorder="1" applyAlignment="1">
      <alignment horizontal="center" vertical="center"/>
    </xf>
    <xf numFmtId="0" fontId="45" fillId="0" borderId="26" xfId="0" applyFont="1" applyBorder="1"/>
    <xf numFmtId="0" fontId="45" fillId="0" borderId="23" xfId="0" applyFont="1" applyBorder="1"/>
    <xf numFmtId="0" fontId="45" fillId="0" borderId="6" xfId="0" applyFont="1" applyBorder="1" applyAlignment="1">
      <alignment vertical="center"/>
    </xf>
    <xf numFmtId="0" fontId="45" fillId="0" borderId="24" xfId="0" applyFont="1" applyBorder="1" applyAlignment="1">
      <alignment vertical="center"/>
    </xf>
    <xf numFmtId="0" fontId="45" fillId="0" borderId="23" xfId="0" applyFont="1" applyBorder="1" applyAlignment="1">
      <alignment vertical="center"/>
    </xf>
    <xf numFmtId="0" fontId="45" fillId="0" borderId="24" xfId="0" applyFont="1" applyBorder="1"/>
    <xf numFmtId="0" fontId="45" fillId="0" borderId="25" xfId="0" applyFont="1" applyBorder="1"/>
    <xf numFmtId="0" fontId="45" fillId="0" borderId="30" xfId="0" applyFont="1" applyBorder="1"/>
    <xf numFmtId="0" fontId="45" fillId="0" borderId="30" xfId="0" applyFont="1" applyBorder="1" applyAlignment="1">
      <alignment horizontal="center"/>
    </xf>
    <xf numFmtId="0" fontId="45" fillId="0" borderId="29" xfId="0" applyFont="1" applyBorder="1" applyAlignment="1">
      <alignment horizontal="center"/>
    </xf>
    <xf numFmtId="0" fontId="6" fillId="12" borderId="2" xfId="0" applyFont="1" applyFill="1" applyBorder="1" applyAlignment="1" applyProtection="1">
      <alignment wrapText="1"/>
      <protection locked="0"/>
    </xf>
    <xf numFmtId="0" fontId="2" fillId="0" borderId="0" xfId="0" applyFont="1" applyProtection="1">
      <protection locked="0"/>
    </xf>
    <xf numFmtId="164" fontId="20" fillId="26" borderId="6" xfId="3" applyNumberFormat="1" applyFont="1" applyFill="1" applyBorder="1" applyAlignment="1">
      <alignment horizontal="center" vertical="center" wrapText="1"/>
    </xf>
    <xf numFmtId="0" fontId="3" fillId="0" borderId="6" xfId="0" applyFont="1" applyBorder="1" applyAlignment="1">
      <alignment horizontal="left" vertical="top"/>
    </xf>
    <xf numFmtId="0" fontId="3" fillId="0" borderId="6" xfId="0" applyFont="1" applyBorder="1" applyAlignment="1">
      <alignment horizontal="center" vertical="center" wrapText="1"/>
    </xf>
    <xf numFmtId="0" fontId="6" fillId="0" borderId="5" xfId="0" applyFont="1" applyBorder="1" applyAlignment="1">
      <alignment horizontal="right" wrapText="1" readingOrder="1"/>
    </xf>
    <xf numFmtId="0" fontId="68" fillId="0" borderId="0" xfId="4" applyFont="1"/>
    <xf numFmtId="0" fontId="3" fillId="26" borderId="6" xfId="0" applyFont="1" applyFill="1" applyBorder="1" applyAlignment="1">
      <alignment horizontal="center" vertical="center" wrapText="1"/>
    </xf>
    <xf numFmtId="0" fontId="2" fillId="12" borderId="0" xfId="0" applyFont="1" applyFill="1" applyAlignment="1" applyProtection="1">
      <alignment horizontal="center" vertical="center" wrapText="1"/>
      <protection locked="0"/>
    </xf>
    <xf numFmtId="0" fontId="16" fillId="13" borderId="6" xfId="0" applyFont="1" applyFill="1" applyBorder="1"/>
    <xf numFmtId="0" fontId="2" fillId="13" borderId="6" xfId="0" applyFont="1" applyFill="1" applyBorder="1" applyAlignment="1">
      <alignment horizontal="left"/>
    </xf>
    <xf numFmtId="0" fontId="3" fillId="29" borderId="14" xfId="0" applyFont="1" applyFill="1" applyBorder="1" applyAlignment="1">
      <alignment horizontal="left" vertical="center"/>
    </xf>
    <xf numFmtId="0" fontId="3" fillId="30" borderId="15" xfId="0" applyFont="1" applyFill="1" applyBorder="1" applyAlignment="1">
      <alignment horizontal="left" vertical="center"/>
    </xf>
    <xf numFmtId="0" fontId="3" fillId="30" borderId="14" xfId="0" applyFont="1" applyFill="1" applyBorder="1" applyAlignment="1">
      <alignment horizontal="left" vertical="center"/>
    </xf>
    <xf numFmtId="0" fontId="3" fillId="30" borderId="20" xfId="0" applyFont="1" applyFill="1" applyBorder="1" applyAlignment="1">
      <alignment horizontal="left" vertical="center"/>
    </xf>
    <xf numFmtId="0" fontId="3" fillId="31" borderId="14" xfId="0" applyFont="1" applyFill="1" applyBorder="1" applyAlignment="1">
      <alignment horizontal="left" vertical="center"/>
    </xf>
    <xf numFmtId="0" fontId="3" fillId="32" borderId="14" xfId="0" applyFont="1" applyFill="1" applyBorder="1" applyAlignment="1">
      <alignment horizontal="left" vertical="center"/>
    </xf>
    <xf numFmtId="0" fontId="3" fillId="30" borderId="27" xfId="0" applyFont="1" applyFill="1" applyBorder="1" applyAlignment="1">
      <alignment horizontal="left" vertical="center"/>
    </xf>
    <xf numFmtId="0" fontId="2" fillId="0" borderId="6" xfId="0" applyFont="1" applyBorder="1" applyAlignment="1" applyProtection="1">
      <alignment horizontal="right" vertical="top"/>
      <protection locked="0"/>
    </xf>
    <xf numFmtId="0" fontId="20" fillId="15" borderId="20" xfId="0" applyFont="1" applyFill="1" applyBorder="1" applyAlignment="1">
      <alignment horizontal="center" vertical="center"/>
    </xf>
    <xf numFmtId="0" fontId="3" fillId="18" borderId="20" xfId="0" applyFont="1" applyFill="1" applyBorder="1" applyAlignment="1">
      <alignment horizontal="center" vertical="center"/>
    </xf>
    <xf numFmtId="0" fontId="0" fillId="0" borderId="0" xfId="0" applyAlignment="1">
      <alignment horizontal="left"/>
    </xf>
    <xf numFmtId="0" fontId="17" fillId="21" borderId="18" xfId="0" applyFont="1" applyFill="1" applyBorder="1" applyAlignment="1">
      <alignment horizontal="left" vertical="center"/>
    </xf>
    <xf numFmtId="0" fontId="3" fillId="29" borderId="15" xfId="0" applyFont="1" applyFill="1" applyBorder="1" applyAlignment="1">
      <alignment horizontal="left" vertical="center"/>
    </xf>
    <xf numFmtId="0" fontId="3" fillId="29" borderId="38" xfId="0" applyFont="1" applyFill="1" applyBorder="1" applyAlignment="1">
      <alignment horizontal="left" vertical="center"/>
    </xf>
    <xf numFmtId="0" fontId="3" fillId="30" borderId="38" xfId="0" applyFont="1" applyFill="1" applyBorder="1" applyAlignment="1">
      <alignment horizontal="left" vertical="center"/>
    </xf>
    <xf numFmtId="0" fontId="3" fillId="32" borderId="15" xfId="0" applyFont="1" applyFill="1" applyBorder="1" applyAlignment="1">
      <alignment horizontal="left" vertical="center"/>
    </xf>
    <xf numFmtId="0" fontId="3" fillId="32" borderId="38" xfId="0" applyFont="1" applyFill="1" applyBorder="1" applyAlignment="1">
      <alignment horizontal="left" vertical="center"/>
    </xf>
    <xf numFmtId="0" fontId="3" fillId="31" borderId="15" xfId="0" applyFont="1" applyFill="1" applyBorder="1" applyAlignment="1">
      <alignment horizontal="left" vertical="center"/>
    </xf>
    <xf numFmtId="0" fontId="3" fillId="31" borderId="38" xfId="0" applyFont="1" applyFill="1" applyBorder="1" applyAlignment="1">
      <alignment horizontal="left" vertical="center"/>
    </xf>
    <xf numFmtId="0" fontId="74" fillId="6" borderId="2" xfId="0" applyFont="1" applyFill="1" applyBorder="1" applyAlignment="1">
      <alignment horizontal="left" vertical="center"/>
    </xf>
    <xf numFmtId="0" fontId="75" fillId="6" borderId="2" xfId="0" applyFont="1" applyFill="1" applyBorder="1" applyAlignment="1">
      <alignment horizontal="left" vertical="center"/>
    </xf>
    <xf numFmtId="0" fontId="36" fillId="3" borderId="6" xfId="4" applyFont="1" applyFill="1" applyBorder="1" applyAlignment="1">
      <alignment horizontal="left" vertical="center"/>
    </xf>
    <xf numFmtId="0" fontId="36" fillId="3" borderId="6" xfId="4" applyFont="1" applyFill="1" applyBorder="1"/>
    <xf numFmtId="0" fontId="36" fillId="0" borderId="6" xfId="4" applyFont="1" applyBorder="1"/>
    <xf numFmtId="0" fontId="18" fillId="19" borderId="18" xfId="0" applyFont="1" applyFill="1" applyBorder="1" applyAlignment="1">
      <alignment horizontal="left" vertical="center" wrapText="1"/>
    </xf>
    <xf numFmtId="0" fontId="17" fillId="19" borderId="18" xfId="0" applyFont="1" applyFill="1" applyBorder="1" applyAlignment="1">
      <alignment horizontal="left" vertical="center" wrapText="1"/>
    </xf>
    <xf numFmtId="0" fontId="17" fillId="19" borderId="19" xfId="0" applyFont="1" applyFill="1" applyBorder="1" applyAlignment="1">
      <alignment horizontal="left" vertical="center" wrapText="1"/>
    </xf>
    <xf numFmtId="0" fontId="2" fillId="0" borderId="14" xfId="0" applyFont="1" applyBorder="1"/>
    <xf numFmtId="0" fontId="2" fillId="26" borderId="15"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 fillId="26" borderId="38" xfId="0" applyFont="1" applyFill="1" applyBorder="1" applyAlignment="1">
      <alignment horizontal="left" vertical="center" wrapText="1"/>
    </xf>
    <xf numFmtId="0" fontId="2" fillId="26" borderId="27" xfId="0" applyFont="1" applyFill="1" applyBorder="1" applyAlignment="1">
      <alignment horizontal="left" vertical="center" wrapText="1"/>
    </xf>
    <xf numFmtId="0" fontId="2" fillId="26" borderId="20" xfId="0" applyFont="1" applyFill="1" applyBorder="1" applyAlignment="1">
      <alignment horizontal="left" vertical="center" wrapText="1"/>
    </xf>
    <xf numFmtId="0" fontId="2" fillId="26" borderId="14" xfId="0" applyFont="1" applyFill="1" applyBorder="1" applyAlignment="1">
      <alignment horizontal="center" vertical="center" wrapText="1"/>
    </xf>
    <xf numFmtId="0" fontId="2" fillId="26" borderId="38" xfId="0" applyFont="1" applyFill="1" applyBorder="1" applyAlignment="1">
      <alignment horizontal="center" vertical="center" wrapText="1"/>
    </xf>
    <xf numFmtId="0" fontId="73" fillId="35" borderId="44" xfId="0" applyFont="1" applyFill="1" applyBorder="1" applyAlignment="1">
      <alignment vertical="center"/>
    </xf>
    <xf numFmtId="0" fontId="73" fillId="0" borderId="44" xfId="0" applyFont="1" applyBorder="1" applyAlignment="1">
      <alignment vertical="center"/>
    </xf>
    <xf numFmtId="0" fontId="72" fillId="34" borderId="6" xfId="0" applyFont="1" applyFill="1" applyBorder="1" applyAlignment="1">
      <alignment horizontal="left" vertical="center"/>
    </xf>
    <xf numFmtId="0" fontId="1" fillId="0" borderId="0" xfId="0" applyFont="1" applyAlignment="1">
      <alignment horizontal="left"/>
    </xf>
    <xf numFmtId="0" fontId="2" fillId="26" borderId="20" xfId="0" applyFont="1" applyFill="1" applyBorder="1" applyAlignment="1">
      <alignment horizontal="center" vertical="center" wrapText="1"/>
    </xf>
    <xf numFmtId="0" fontId="2" fillId="26" borderId="15" xfId="0" applyFont="1" applyFill="1" applyBorder="1" applyAlignment="1">
      <alignment horizontal="center" vertical="center" wrapText="1"/>
    </xf>
    <xf numFmtId="0" fontId="2" fillId="26" borderId="27"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38"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11" fillId="36" borderId="51" xfId="0" applyFont="1" applyFill="1" applyBorder="1" applyAlignment="1">
      <alignment horizontal="center" wrapText="1"/>
    </xf>
    <xf numFmtId="0" fontId="11" fillId="36" borderId="52" xfId="0" applyFont="1" applyFill="1" applyBorder="1" applyAlignment="1">
      <alignment horizontal="center" wrapText="1"/>
    </xf>
    <xf numFmtId="0" fontId="2" fillId="37" borderId="53" xfId="0" applyFont="1" applyFill="1" applyBorder="1" applyAlignment="1">
      <alignment horizontal="center" wrapText="1"/>
    </xf>
    <xf numFmtId="0" fontId="2" fillId="37" borderId="54" xfId="0" applyFont="1" applyFill="1" applyBorder="1" applyAlignment="1">
      <alignment horizontal="center" wrapText="1"/>
    </xf>
    <xf numFmtId="0" fontId="78" fillId="0" borderId="53" xfId="0" applyFont="1" applyBorder="1" applyAlignment="1">
      <alignment horizontal="center" wrapText="1"/>
    </xf>
    <xf numFmtId="0" fontId="78" fillId="0" borderId="54" xfId="0" applyFont="1" applyBorder="1" applyAlignment="1">
      <alignment horizontal="center" wrapText="1"/>
    </xf>
    <xf numFmtId="0" fontId="2" fillId="0" borderId="54" xfId="0" applyFont="1" applyBorder="1" applyAlignment="1">
      <alignment horizontal="center" wrapText="1"/>
    </xf>
    <xf numFmtId="0" fontId="78" fillId="37" borderId="53" xfId="0" applyFont="1" applyFill="1" applyBorder="1" applyAlignment="1">
      <alignment horizontal="center" wrapText="1"/>
    </xf>
    <xf numFmtId="0" fontId="78" fillId="37" borderId="54" xfId="0" applyFont="1" applyFill="1" applyBorder="1" applyAlignment="1">
      <alignment horizontal="center" wrapText="1"/>
    </xf>
    <xf numFmtId="0" fontId="78" fillId="0" borderId="55" xfId="0" applyFont="1" applyBorder="1" applyAlignment="1">
      <alignment horizontal="center" wrapText="1"/>
    </xf>
    <xf numFmtId="0" fontId="78" fillId="0" borderId="56" xfId="0" applyFont="1" applyBorder="1" applyAlignment="1">
      <alignment horizontal="center" wrapText="1"/>
    </xf>
    <xf numFmtId="0" fontId="2" fillId="0" borderId="56" xfId="0" applyFont="1" applyBorder="1" applyAlignment="1">
      <alignment horizontal="center" wrapText="1"/>
    </xf>
    <xf numFmtId="0" fontId="5" fillId="37" borderId="54" xfId="0" applyFont="1" applyFill="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76" fillId="34" borderId="57" xfId="0" applyFont="1" applyFill="1" applyBorder="1" applyAlignment="1">
      <alignment horizontal="center" vertical="center"/>
    </xf>
    <xf numFmtId="0" fontId="79" fillId="0" borderId="0" xfId="0" applyFont="1"/>
    <xf numFmtId="44" fontId="2" fillId="0" borderId="0" xfId="1" applyFont="1" applyAlignment="1">
      <alignment wrapText="1"/>
    </xf>
    <xf numFmtId="0" fontId="2" fillId="3" borderId="6" xfId="0" applyFont="1" applyFill="1" applyBorder="1" applyAlignment="1">
      <alignment horizontal="left" vertical="center" wrapText="1"/>
    </xf>
    <xf numFmtId="0" fontId="15" fillId="0" borderId="6" xfId="0" applyFont="1" applyBorder="1"/>
    <xf numFmtId="0" fontId="2" fillId="3" borderId="6" xfId="0" applyFont="1" applyFill="1" applyBorder="1" applyAlignment="1">
      <alignment horizontal="left" vertical="top" wrapText="1"/>
    </xf>
    <xf numFmtId="0" fontId="2" fillId="0" borderId="6" xfId="0" applyFont="1" applyBorder="1" applyAlignment="1">
      <alignment horizontal="left" vertical="top" wrapText="1"/>
    </xf>
    <xf numFmtId="0" fontId="44" fillId="0" borderId="6" xfId="0" applyFont="1" applyBorder="1" applyAlignment="1">
      <alignment horizontal="left" wrapText="1"/>
    </xf>
    <xf numFmtId="0" fontId="5" fillId="33" borderId="6" xfId="0" applyFont="1" applyFill="1" applyBorder="1" applyAlignment="1">
      <alignment horizontal="left" vertical="top" wrapText="1"/>
    </xf>
    <xf numFmtId="0" fontId="41" fillId="0" borderId="6" xfId="0" applyFont="1" applyBorder="1" applyAlignment="1">
      <alignment horizontal="left" wrapText="1"/>
    </xf>
    <xf numFmtId="0" fontId="20" fillId="0" borderId="6" xfId="0" applyFont="1" applyBorder="1" applyAlignment="1">
      <alignment horizontal="left" vertical="top" wrapText="1"/>
    </xf>
    <xf numFmtId="0" fontId="5" fillId="3" borderId="6" xfId="0" applyFont="1" applyFill="1" applyBorder="1" applyAlignment="1">
      <alignment horizontal="left" vertical="top" wrapText="1"/>
    </xf>
    <xf numFmtId="0" fontId="15" fillId="0" borderId="6" xfId="0" applyFont="1" applyBorder="1" applyAlignment="1">
      <alignment horizontal="left" vertical="center" wrapText="1"/>
    </xf>
    <xf numFmtId="0" fontId="2" fillId="6" borderId="0" xfId="0" applyFont="1" applyFill="1" applyAlignment="1">
      <alignment horizontal="center"/>
    </xf>
    <xf numFmtId="0" fontId="8" fillId="13" borderId="6" xfId="0" applyFont="1" applyFill="1" applyBorder="1" applyAlignment="1">
      <alignment horizontal="center"/>
    </xf>
    <xf numFmtId="0" fontId="10" fillId="6" borderId="6" xfId="0" applyFont="1" applyFill="1" applyBorder="1" applyAlignment="1">
      <alignment horizontal="center" vertical="center"/>
    </xf>
    <xf numFmtId="0" fontId="2" fillId="13" borderId="6" xfId="0" applyFont="1" applyFill="1" applyBorder="1" applyAlignment="1">
      <alignment horizontal="center"/>
    </xf>
    <xf numFmtId="0" fontId="45" fillId="0" borderId="5" xfId="0" applyFont="1" applyBorder="1" applyAlignment="1">
      <alignment horizontal="left" vertical="center" wrapText="1"/>
    </xf>
    <xf numFmtId="0" fontId="3" fillId="20" borderId="37" xfId="0" applyFont="1" applyFill="1" applyBorder="1" applyAlignment="1">
      <alignment horizontal="left" vertical="center" wrapText="1"/>
    </xf>
    <xf numFmtId="0" fontId="3" fillId="20" borderId="36" xfId="0" applyFont="1" applyFill="1" applyBorder="1" applyAlignment="1">
      <alignment horizontal="left" vertical="center" wrapText="1"/>
    </xf>
    <xf numFmtId="0" fontId="3" fillId="20" borderId="40" xfId="0" applyFont="1" applyFill="1" applyBorder="1" applyAlignment="1">
      <alignment horizontal="left" vertical="center" wrapText="1"/>
    </xf>
    <xf numFmtId="0" fontId="0" fillId="26" borderId="45" xfId="0" applyFill="1" applyBorder="1" applyAlignment="1">
      <alignment horizontal="center" vertical="center"/>
    </xf>
    <xf numFmtId="0" fontId="0" fillId="26" borderId="46" xfId="0" applyFill="1" applyBorder="1" applyAlignment="1">
      <alignment horizontal="center" vertical="center"/>
    </xf>
    <xf numFmtId="0" fontId="0" fillId="26" borderId="47" xfId="0" applyFill="1" applyBorder="1" applyAlignment="1">
      <alignment horizontal="center" vertical="center"/>
    </xf>
    <xf numFmtId="0" fontId="18" fillId="5" borderId="1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3" fillId="17" borderId="41" xfId="0" applyFont="1" applyFill="1" applyBorder="1" applyAlignment="1">
      <alignment horizontal="left" vertical="center" wrapText="1"/>
    </xf>
    <xf numFmtId="0" fontId="3" fillId="17" borderId="16" xfId="0" applyFont="1" applyFill="1" applyBorder="1" applyAlignment="1">
      <alignment horizontal="left" vertical="center" wrapText="1"/>
    </xf>
    <xf numFmtId="0" fontId="3" fillId="17" borderId="42" xfId="0" applyFont="1" applyFill="1" applyBorder="1" applyAlignment="1">
      <alignment horizontal="left" vertical="center" wrapText="1"/>
    </xf>
    <xf numFmtId="0" fontId="3" fillId="20" borderId="27" xfId="0" applyFont="1" applyFill="1" applyBorder="1" applyAlignment="1">
      <alignment horizontal="left" vertical="center" wrapText="1"/>
    </xf>
    <xf numFmtId="0" fontId="3" fillId="20" borderId="14" xfId="0" applyFont="1" applyFill="1" applyBorder="1" applyAlignment="1">
      <alignment horizontal="left" vertical="center" wrapText="1"/>
    </xf>
    <xf numFmtId="0" fontId="3" fillId="20" borderId="20" xfId="0" applyFont="1" applyFill="1" applyBorder="1" applyAlignment="1">
      <alignment horizontal="left" vertical="center" wrapText="1"/>
    </xf>
    <xf numFmtId="0" fontId="0" fillId="26" borderId="27" xfId="0" applyFill="1" applyBorder="1" applyAlignment="1">
      <alignment horizontal="center" vertical="center"/>
    </xf>
    <xf numFmtId="0" fontId="0" fillId="26" borderId="14" xfId="0" applyFill="1" applyBorder="1" applyAlignment="1">
      <alignment horizontal="center" vertical="center"/>
    </xf>
    <xf numFmtId="0" fontId="0" fillId="26" borderId="20" xfId="0" applyFill="1" applyBorder="1" applyAlignment="1">
      <alignment horizontal="center" vertical="center"/>
    </xf>
    <xf numFmtId="0" fontId="17" fillId="22" borderId="17" xfId="0" applyFont="1" applyFill="1" applyBorder="1" applyAlignment="1">
      <alignment horizontal="center" vertical="center"/>
    </xf>
    <xf numFmtId="0" fontId="17" fillId="22" borderId="18" xfId="0" applyFont="1" applyFill="1" applyBorder="1" applyAlignment="1">
      <alignment horizontal="center" vertical="center"/>
    </xf>
    <xf numFmtId="0" fontId="17" fillId="22" borderId="19" xfId="0" applyFont="1" applyFill="1" applyBorder="1" applyAlignment="1">
      <alignment horizontal="center" vertical="center"/>
    </xf>
    <xf numFmtId="0" fontId="3" fillId="24" borderId="41"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3" fillId="20" borderId="41" xfId="0" applyFont="1" applyFill="1" applyBorder="1" applyAlignment="1">
      <alignment horizontal="left" vertical="center" wrapText="1"/>
    </xf>
    <xf numFmtId="0" fontId="3" fillId="20" borderId="16" xfId="0" applyFont="1" applyFill="1" applyBorder="1" applyAlignment="1">
      <alignment horizontal="left" vertical="center" wrapText="1"/>
    </xf>
    <xf numFmtId="0" fontId="3" fillId="20" borderId="42" xfId="0" applyFont="1" applyFill="1" applyBorder="1" applyAlignment="1">
      <alignment horizontal="left" vertical="center" wrapText="1"/>
    </xf>
    <xf numFmtId="0" fontId="3" fillId="20" borderId="43" xfId="0" applyFont="1" applyFill="1" applyBorder="1" applyAlignment="1">
      <alignment horizontal="left" vertical="center" wrapText="1"/>
    </xf>
    <xf numFmtId="0" fontId="2" fillId="26" borderId="48" xfId="0" applyFont="1" applyFill="1" applyBorder="1" applyAlignment="1">
      <alignment horizontal="center" vertical="center" wrapText="1"/>
    </xf>
    <xf numFmtId="0" fontId="2" fillId="26" borderId="49" xfId="0" applyFont="1" applyFill="1" applyBorder="1" applyAlignment="1">
      <alignment horizontal="center" vertical="center" wrapText="1"/>
    </xf>
    <xf numFmtId="0" fontId="2" fillId="26" borderId="50" xfId="0" applyFont="1" applyFill="1" applyBorder="1" applyAlignment="1">
      <alignment horizontal="center" vertical="center" wrapText="1"/>
    </xf>
    <xf numFmtId="0" fontId="3" fillId="30" borderId="20" xfId="0" applyFont="1" applyFill="1" applyBorder="1" applyAlignment="1">
      <alignment horizontal="left" vertical="center"/>
    </xf>
    <xf numFmtId="0" fontId="3" fillId="30" borderId="35" xfId="0" applyFont="1" applyFill="1" applyBorder="1" applyAlignment="1">
      <alignment horizontal="left" vertical="center"/>
    </xf>
    <xf numFmtId="0" fontId="3" fillId="30" borderId="27" xfId="0" applyFont="1" applyFill="1" applyBorder="1" applyAlignment="1">
      <alignment horizontal="left" vertical="center"/>
    </xf>
    <xf numFmtId="0" fontId="3" fillId="30" borderId="39" xfId="0" applyFont="1" applyFill="1" applyBorder="1" applyAlignment="1">
      <alignment horizontal="left" vertical="center"/>
    </xf>
    <xf numFmtId="0" fontId="2" fillId="20" borderId="41" xfId="0" applyFont="1" applyFill="1" applyBorder="1" applyAlignment="1">
      <alignment horizontal="left" vertical="center" wrapText="1"/>
    </xf>
    <xf numFmtId="0" fontId="2" fillId="20" borderId="58" xfId="0" applyFont="1" applyFill="1" applyBorder="1" applyAlignment="1">
      <alignment horizontal="left" vertical="center" wrapText="1"/>
    </xf>
    <xf numFmtId="0" fontId="2" fillId="26" borderId="45" xfId="0" applyFont="1" applyFill="1" applyBorder="1" applyAlignment="1">
      <alignment horizontal="center" vertical="center" wrapText="1"/>
    </xf>
    <xf numFmtId="0" fontId="2" fillId="26" borderId="59" xfId="0" applyFont="1" applyFill="1" applyBorder="1" applyAlignment="1">
      <alignment horizontal="center" vertical="center" wrapText="1"/>
    </xf>
    <xf numFmtId="0" fontId="2" fillId="26" borderId="46" xfId="0" applyFont="1" applyFill="1" applyBorder="1" applyAlignment="1">
      <alignment horizontal="center" vertical="center" wrapText="1"/>
    </xf>
    <xf numFmtId="0" fontId="2" fillId="26" borderId="47" xfId="0" applyFont="1" applyFill="1" applyBorder="1" applyAlignment="1">
      <alignment horizontal="center" vertical="center" wrapText="1"/>
    </xf>
    <xf numFmtId="0" fontId="3" fillId="30" borderId="60" xfId="0" applyFont="1" applyFill="1" applyBorder="1" applyAlignment="1">
      <alignment horizontal="left" vertical="center"/>
    </xf>
    <xf numFmtId="0" fontId="17" fillId="23" borderId="17" xfId="0" applyFont="1" applyFill="1" applyBorder="1" applyAlignment="1">
      <alignment horizontal="center" vertical="center" wrapText="1"/>
    </xf>
    <xf numFmtId="0" fontId="17" fillId="23" borderId="18" xfId="0" applyFont="1" applyFill="1" applyBorder="1" applyAlignment="1">
      <alignment horizontal="center" vertical="center" wrapText="1"/>
    </xf>
    <xf numFmtId="0" fontId="17" fillId="23" borderId="19" xfId="0" applyFont="1" applyFill="1" applyBorder="1" applyAlignment="1">
      <alignment horizontal="center" vertical="center" wrapText="1"/>
    </xf>
    <xf numFmtId="0" fontId="3" fillId="25" borderId="41" xfId="0" applyFont="1" applyFill="1" applyBorder="1" applyAlignment="1">
      <alignment horizontal="left" vertical="center" wrapText="1"/>
    </xf>
    <xf numFmtId="0" fontId="3" fillId="25" borderId="16" xfId="0" applyFont="1" applyFill="1" applyBorder="1" applyAlignment="1">
      <alignment horizontal="left" vertical="center" wrapText="1"/>
    </xf>
    <xf numFmtId="0" fontId="3" fillId="25" borderId="43" xfId="0" applyFont="1" applyFill="1" applyBorder="1" applyAlignment="1">
      <alignment horizontal="left" vertical="center" wrapText="1"/>
    </xf>
    <xf numFmtId="0" fontId="3" fillId="25" borderId="42" xfId="0" applyFont="1" applyFill="1" applyBorder="1" applyAlignment="1">
      <alignment horizontal="left" vertical="center" wrapText="1"/>
    </xf>
    <xf numFmtId="0" fontId="3" fillId="32" borderId="20" xfId="0" applyFont="1" applyFill="1" applyBorder="1" applyAlignment="1">
      <alignment horizontal="left" vertical="center"/>
    </xf>
    <xf numFmtId="0" fontId="3" fillId="32" borderId="27" xfId="0" applyFont="1" applyFill="1" applyBorder="1" applyAlignment="1">
      <alignment horizontal="left" vertical="center"/>
    </xf>
    <xf numFmtId="0" fontId="3" fillId="32" borderId="35" xfId="0" applyFont="1" applyFill="1" applyBorder="1" applyAlignment="1">
      <alignment horizontal="left" vertical="center"/>
    </xf>
    <xf numFmtId="0" fontId="3" fillId="32" borderId="39" xfId="0" applyFont="1" applyFill="1" applyBorder="1" applyAlignment="1">
      <alignment horizontal="left" vertical="center"/>
    </xf>
    <xf numFmtId="0" fontId="2" fillId="25" borderId="16" xfId="0" applyFont="1" applyFill="1" applyBorder="1" applyAlignment="1">
      <alignment horizontal="center" wrapText="1"/>
    </xf>
    <xf numFmtId="0" fontId="2" fillId="25" borderId="42" xfId="0" applyFont="1" applyFill="1" applyBorder="1" applyAlignment="1">
      <alignment horizontal="center" wrapText="1"/>
    </xf>
    <xf numFmtId="0" fontId="0" fillId="26" borderId="48" xfId="0" applyFill="1" applyBorder="1" applyAlignment="1">
      <alignment horizontal="center" vertical="center"/>
    </xf>
    <xf numFmtId="0" fontId="0" fillId="26" borderId="49" xfId="0" applyFill="1" applyBorder="1" applyAlignment="1">
      <alignment horizontal="center" vertical="center"/>
    </xf>
    <xf numFmtId="0" fontId="0" fillId="26" borderId="50" xfId="0" applyFill="1" applyBorder="1" applyAlignment="1">
      <alignment horizontal="center" vertical="center"/>
    </xf>
    <xf numFmtId="0" fontId="67" fillId="0" borderId="6" xfId="0" applyFont="1" applyBorder="1" applyAlignment="1">
      <alignment horizontal="left" vertical="top" wrapText="1"/>
    </xf>
    <xf numFmtId="0" fontId="67" fillId="0" borderId="6" xfId="0" applyFont="1" applyBorder="1" applyAlignment="1">
      <alignment horizontal="left" vertical="top"/>
    </xf>
    <xf numFmtId="0" fontId="67" fillId="0" borderId="6" xfId="0" applyFont="1" applyBorder="1" applyAlignment="1">
      <alignment horizontal="right" vertical="top" wrapText="1"/>
    </xf>
    <xf numFmtId="0" fontId="67" fillId="0" borderId="6" xfId="0" applyFont="1" applyBorder="1" applyAlignment="1">
      <alignment horizontal="right" vertical="top"/>
    </xf>
    <xf numFmtId="0" fontId="1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6" xfId="0" applyFont="1" applyBorder="1" applyAlignment="1">
      <alignment horizontal="center" vertical="center"/>
    </xf>
    <xf numFmtId="0" fontId="27" fillId="6" borderId="30" xfId="0" applyFont="1" applyFill="1" applyBorder="1" applyAlignment="1">
      <alignment horizontal="center" vertical="center"/>
    </xf>
    <xf numFmtId="0" fontId="27" fillId="6" borderId="0" xfId="0" applyFont="1" applyFill="1" applyAlignment="1">
      <alignment horizontal="center" vertical="center"/>
    </xf>
  </cellXfs>
  <cellStyles count="5">
    <cellStyle name="Comma" xfId="2" builtinId="3"/>
    <cellStyle name="Currency" xfId="1" builtinId="4"/>
    <cellStyle name="Hyperlink" xfId="4" builtinId="8"/>
    <cellStyle name="Normal" xfId="0" builtinId="0"/>
    <cellStyle name="Percent" xfId="3" builtinId="5"/>
  </cellStyles>
  <dxfs count="139">
    <dxf>
      <font>
        <color rgb="FF00B050"/>
      </font>
    </dxf>
    <dxf>
      <font>
        <strike val="0"/>
        <color rgb="FFFF0000"/>
      </font>
    </dxf>
    <dxf>
      <font>
        <color rgb="FF00B050"/>
      </font>
    </dxf>
    <dxf>
      <font>
        <strike val="0"/>
        <color rgb="FFFF0000"/>
      </font>
    </dxf>
    <dxf>
      <font>
        <color rgb="FF00B050"/>
      </font>
    </dxf>
    <dxf>
      <font>
        <strike val="0"/>
        <color rgb="FFFF0000"/>
      </font>
    </dxf>
    <dxf>
      <fill>
        <patternFill>
          <bgColor theme="0" tint="-4.9989318521683403E-2"/>
        </patternFill>
      </fill>
    </dxf>
    <dxf>
      <font>
        <color theme="0" tint="-0.24994659260841701"/>
      </font>
      <fill>
        <patternFill>
          <bgColor theme="0" tint="-4.9989318521683403E-2"/>
        </patternFill>
      </fill>
    </dxf>
    <dxf>
      <font>
        <b val="0"/>
        <i val="0"/>
        <strike val="0"/>
        <condense val="0"/>
        <extend val="0"/>
        <outline val="0"/>
        <shadow val="0"/>
        <u val="none"/>
        <vertAlign val="baseline"/>
        <sz val="11"/>
        <color theme="1"/>
        <name val="Roboto"/>
        <scheme val="none"/>
      </font>
    </dxf>
    <dxf>
      <font>
        <b/>
        <i val="0"/>
        <strike val="0"/>
        <condense val="0"/>
        <extend val="0"/>
        <outline val="0"/>
        <shadow val="0"/>
        <u val="none"/>
        <vertAlign val="baseline"/>
        <sz val="10"/>
        <color auto="1"/>
        <name val="Roboto"/>
        <scheme val="none"/>
      </font>
      <alignment horizontal="general" vertical="center" textRotation="0" wrapText="0" indent="0" justifyLastLine="0" shrinkToFit="0" readingOrder="0"/>
      <border diagonalUp="0" diagonalDown="0" outline="0">
        <left/>
        <right style="thin">
          <color indexed="64"/>
        </right>
        <top style="thin">
          <color theme="4"/>
        </top>
        <bottom/>
      </border>
    </dxf>
    <dxf>
      <border outline="0">
        <left style="thin">
          <color theme="4" tint="0.39997558519241921"/>
        </left>
        <top style="thin">
          <color theme="4"/>
        </top>
        <bottom style="thin">
          <color theme="4" tint="0.39997558519241921"/>
        </bottom>
      </border>
    </dxf>
    <dxf>
      <font>
        <b val="0"/>
        <i val="0"/>
        <strike val="0"/>
        <condense val="0"/>
        <extend val="0"/>
        <outline val="0"/>
        <shadow val="0"/>
        <u val="none"/>
        <vertAlign val="baseline"/>
        <sz val="11"/>
        <color theme="1"/>
        <name val="Roboto"/>
        <scheme val="none"/>
      </font>
    </dxf>
    <dxf>
      <font>
        <b/>
        <i val="0"/>
        <strike val="0"/>
        <condense val="0"/>
        <extend val="0"/>
        <outline val="0"/>
        <shadow val="0"/>
        <u val="none"/>
        <vertAlign val="baseline"/>
        <sz val="10"/>
        <color theme="1"/>
        <name val="Roboto"/>
        <scheme val="none"/>
      </font>
      <fill>
        <patternFill patternType="solid">
          <fgColor theme="4"/>
          <bgColor theme="4"/>
        </patternFill>
      </fill>
      <alignment horizontal="center" vertical="center" textRotation="0" wrapText="0" indent="0" justifyLastLine="0" shrinkToFit="0" readingOrder="0"/>
      <border diagonalUp="0" diagonalDown="0" outline="0">
        <left style="thin">
          <color theme="4"/>
        </left>
        <right style="thin">
          <color theme="4"/>
        </right>
        <top/>
        <bottom/>
      </border>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border outline="0">
        <bottom style="medium">
          <color rgb="FFCCCCCC"/>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Roboto"/>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Roboto"/>
        <scheme val="none"/>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Roboto"/>
        <scheme val="none"/>
      </font>
      <numFmt numFmtId="164" formatCode="0.0%"/>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Roboto"/>
        <scheme val="none"/>
      </font>
      <fill>
        <patternFill patternType="none">
          <fgColor indexed="64"/>
          <bgColor indexed="65"/>
        </patternFill>
      </fill>
      <alignment horizontal="center" vertical="center" textRotation="0" wrapText="1" indent="0" justifyLastLine="0" shrinkToFit="0" readingOrder="0"/>
    </dxf>
    <dxf>
      <font>
        <strike val="0"/>
        <outline val="0"/>
        <shadow val="0"/>
        <vertAlign val="baseline"/>
        <name val="Roboto"/>
        <scheme val="none"/>
      </font>
    </dxf>
    <dxf>
      <font>
        <b/>
        <i val="0"/>
        <strike val="0"/>
        <condense val="0"/>
        <extend val="0"/>
        <outline val="0"/>
        <shadow val="0"/>
        <u/>
        <vertAlign val="baseline"/>
        <sz val="10"/>
        <color rgb="FF000000"/>
        <name val="Roboto"/>
        <scheme val="none"/>
      </font>
      <fill>
        <patternFill patternType="none">
          <fgColor indexed="64"/>
          <bgColor indexed="65"/>
        </patternFill>
      </fill>
      <alignment horizontal="center" vertical="bottom" textRotation="0" wrapText="1" indent="0" justifyLastLine="0" shrinkToFit="0" readingOrder="0"/>
    </dxf>
    <dxf>
      <font>
        <strike val="0"/>
        <outline val="0"/>
        <shadow val="0"/>
        <vertAlign val="baseline"/>
        <name val="Roboto"/>
        <scheme val="none"/>
      </font>
    </dxf>
    <dxf>
      <font>
        <b val="0"/>
        <i val="0"/>
        <strike val="0"/>
        <condense val="0"/>
        <extend val="0"/>
        <outline val="0"/>
        <shadow val="0"/>
        <u val="none"/>
        <vertAlign val="baseline"/>
        <sz val="10"/>
        <color rgb="FF000000"/>
        <name val="Roboto"/>
        <scheme val="none"/>
      </font>
      <alignment horizontal="left"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Roboto"/>
        <scheme val="none"/>
      </font>
      <fill>
        <patternFill patternType="solid">
          <fgColor rgb="FFDEEAF6"/>
          <bgColor rgb="FFDEEAF6"/>
        </patternFill>
      </fill>
      <alignment horizontal="general" vertical="center" textRotation="0" wrapText="1" indent="0" justifyLastLine="0" shrinkToFit="0" readingOrder="0"/>
      <border diagonalUp="0" diagonalDown="0" outline="0">
        <left/>
        <right/>
        <top style="thin">
          <color rgb="FF44546A"/>
        </top>
        <bottom style="thin">
          <color rgb="FF44546A"/>
        </bottom>
      </border>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general"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strike val="0"/>
        <outline val="0"/>
        <shadow val="0"/>
        <u val="none"/>
        <vertAlign val="baseline"/>
        <sz val="10"/>
        <color rgb="FF000000"/>
        <name val="Roboto"/>
        <scheme val="none"/>
      </font>
    </dxf>
    <dxf>
      <font>
        <strike val="0"/>
        <outline val="0"/>
        <shadow val="0"/>
        <u val="none"/>
        <vertAlign val="baseline"/>
        <sz val="10"/>
        <color rgb="FF000000"/>
        <name val="Roboto"/>
        <scheme val="none"/>
      </font>
    </dxf>
    <dxf>
      <font>
        <strike val="0"/>
        <outline val="0"/>
        <shadow val="0"/>
        <vertAlign val="baseline"/>
        <color rgb="FF000000"/>
        <name val="Roboto"/>
        <scheme val="none"/>
      </font>
    </dxf>
    <dxf>
      <font>
        <b val="0"/>
        <i val="0"/>
        <strike val="0"/>
        <condense val="0"/>
        <extend val="0"/>
        <outline val="0"/>
        <shadow val="0"/>
        <u val="none"/>
        <vertAlign val="baseline"/>
        <sz val="10"/>
        <color rgb="FF000000"/>
        <name val="Roboto"/>
        <scheme val="none"/>
      </font>
      <alignment horizontal="left" vertical="center" textRotation="0" wrapText="0" indent="0" justifyLastLine="0" shrinkToFit="0" readingOrder="0"/>
    </dxf>
    <dxf>
      <font>
        <strike val="0"/>
        <outline val="0"/>
        <shadow val="0"/>
        <vertAlign val="baseline"/>
        <color rgb="FF000000"/>
        <name val="Roboto"/>
        <scheme val="none"/>
      </font>
    </dxf>
    <dxf>
      <font>
        <strike val="0"/>
        <outline val="0"/>
        <shadow val="0"/>
        <vertAlign val="baseline"/>
        <color rgb="FF000000"/>
        <name val="Roboto"/>
        <scheme val="none"/>
      </font>
    </dxf>
    <dxf>
      <font>
        <strike val="0"/>
        <outline val="0"/>
        <shadow val="0"/>
        <u val="none"/>
        <vertAlign val="baseline"/>
        <sz val="11"/>
        <name val="Roboto"/>
        <scheme val="none"/>
      </font>
      <alignment horizontal="general" vertical="bottom" textRotation="0" wrapText="1" indent="0" justifyLastLine="0" shrinkToFit="0" readingOrder="0"/>
    </dxf>
    <dxf>
      <font>
        <strike val="0"/>
        <outline val="0"/>
        <shadow val="0"/>
        <u val="none"/>
        <vertAlign val="baseline"/>
        <sz val="11"/>
        <name val="Roboto"/>
        <scheme val="none"/>
      </font>
      <alignment horizontal="general" vertical="bottom" textRotation="0" wrapText="1" indent="0" justifyLastLine="0" shrinkToFit="0" readingOrder="0"/>
    </dxf>
    <dxf>
      <font>
        <strike val="0"/>
        <outline val="0"/>
        <shadow val="0"/>
        <u val="none"/>
        <vertAlign val="baseline"/>
        <sz val="11"/>
        <name val="Roboto"/>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Roboto"/>
        <scheme val="none"/>
      </font>
      <fill>
        <patternFill patternType="solid">
          <fgColor indexed="64"/>
          <bgColor rgb="FFD8D8D8"/>
        </patternFill>
      </fill>
      <alignment horizontal="center" vertical="bottom" textRotation="0" wrapText="0" indent="0" justifyLastLine="0" shrinkToFit="0" readingOrder="0"/>
      <border diagonalUp="0" diagonalDown="0" outline="0">
        <left/>
        <right/>
        <top style="thin">
          <color theme="2"/>
        </top>
        <bottom style="thin">
          <color theme="2"/>
        </bottom>
      </border>
    </dxf>
    <dxf>
      <border outline="0">
        <left style="thin">
          <color theme="2"/>
        </left>
      </border>
    </dxf>
    <dxf>
      <font>
        <strike val="0"/>
        <outline val="0"/>
        <shadow val="0"/>
        <u val="none"/>
        <vertAlign val="baseline"/>
        <sz val="11"/>
        <name val="Roboto"/>
        <scheme val="none"/>
      </font>
    </dxf>
    <dxf>
      <font>
        <strike val="0"/>
        <outline val="0"/>
        <shadow val="0"/>
        <u val="none"/>
        <vertAlign val="baseline"/>
        <sz val="11"/>
        <name val="Roboto"/>
        <scheme val="none"/>
      </font>
      <alignment horizontal="center" vertical="center" textRotation="0" wrapText="0" indent="0" justifyLastLine="0" shrinkToFit="0" readingOrder="0"/>
    </dxf>
    <dxf>
      <font>
        <strike val="0"/>
        <outline val="0"/>
        <shadow val="0"/>
        <vertAlign val="baseline"/>
        <name val="Roboto"/>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rgb="FF000000"/>
        <name val="Roboto"/>
        <scheme val="none"/>
      </font>
      <fill>
        <patternFill patternType="none">
          <fgColor indexed="64"/>
          <bgColor indexed="65"/>
        </patternFill>
      </fill>
      <protection locked="0" hidden="0"/>
    </dxf>
    <dxf>
      <font>
        <strike val="0"/>
        <outline val="0"/>
        <shadow val="0"/>
        <vertAlign val="baseline"/>
        <name val="Roboto"/>
        <scheme val="none"/>
      </font>
      <protection locked="0" hidden="0"/>
    </dxf>
    <dxf>
      <font>
        <b val="0"/>
        <i val="0"/>
        <strike val="0"/>
        <condense val="0"/>
        <extend val="0"/>
        <outline val="0"/>
        <shadow val="0"/>
        <u val="none"/>
        <vertAlign val="baseline"/>
        <sz val="11"/>
        <color rgb="FF000000"/>
        <name val="Roboto"/>
        <scheme val="none"/>
      </font>
      <fill>
        <patternFill patternType="none">
          <fgColor indexed="64"/>
          <bgColor indexed="65"/>
        </patternFill>
      </fill>
      <protection locked="0" hidden="0"/>
    </dxf>
    <dxf>
      <font>
        <b val="0"/>
        <i val="0"/>
        <strike val="0"/>
        <condense val="0"/>
        <extend val="0"/>
        <outline val="0"/>
        <shadow val="0"/>
        <u val="none"/>
        <vertAlign val="baseline"/>
        <sz val="11"/>
        <color rgb="FF000000"/>
        <name val="Roboto"/>
        <scheme val="none"/>
      </font>
      <fill>
        <patternFill patternType="none">
          <fgColor indexed="64"/>
          <bgColor indexed="65"/>
        </patternFill>
      </fill>
      <protection locked="0" hidden="0"/>
    </dxf>
    <dxf>
      <font>
        <strike val="0"/>
        <outline val="0"/>
        <shadow val="0"/>
        <vertAlign val="baseline"/>
        <name val="Roboto"/>
        <scheme val="none"/>
      </font>
      <protection locked="0" hidden="0"/>
    </dxf>
    <dxf>
      <font>
        <strike val="0"/>
        <outline val="0"/>
        <shadow val="0"/>
        <vertAlign val="baseline"/>
        <name val="Roboto"/>
        <scheme val="none"/>
      </font>
      <fill>
        <patternFill patternType="solid">
          <fgColor indexed="64"/>
          <bgColor rgb="FFF2F2F2"/>
        </patternFill>
      </fill>
    </dxf>
    <dxf>
      <font>
        <strike val="0"/>
        <outline val="0"/>
        <shadow val="0"/>
        <vertAlign val="baseline"/>
        <name val="Roboto"/>
        <scheme val="none"/>
      </font>
      <fill>
        <patternFill patternType="solid">
          <fgColor indexed="64"/>
          <bgColor rgb="FFF2F2F2"/>
        </patternFill>
      </fill>
      <alignment horizontal="general" vertical="bottom" textRotation="0" wrapText="1" indent="0" justifyLastLine="0" shrinkToFit="0" readingOrder="0"/>
    </dxf>
    <dxf>
      <font>
        <strike val="0"/>
        <outline val="0"/>
        <shadow val="0"/>
        <vertAlign val="baseline"/>
        <name val="Roboto"/>
        <scheme val="none"/>
      </font>
      <alignment horizontal="center" vertical="bottom" textRotation="0" wrapText="0" indent="0" justifyLastLine="0" shrinkToFit="0" readingOrder="0"/>
    </dxf>
    <dxf>
      <font>
        <strike val="0"/>
        <outline val="0"/>
        <shadow val="0"/>
        <vertAlign val="baseline"/>
        <name val="Roboto"/>
        <scheme val="none"/>
      </font>
    </dxf>
    <dxf>
      <font>
        <strike val="0"/>
        <outline val="0"/>
        <shadow val="0"/>
        <vertAlign val="baseline"/>
        <name val="Roboto"/>
        <scheme val="none"/>
      </font>
      <alignment vertical="center" textRotation="0"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center" vertical="bottom" textRotation="0" wrapText="0" indent="0" justifyLastLine="0" shrinkToFit="0" readingOrder="0"/>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dxf>
    <dxf>
      <font>
        <strike val="0"/>
        <outline val="0"/>
        <shadow val="0"/>
        <u val="none"/>
        <vertAlign val="baseline"/>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Roboto"/>
        <scheme val="none"/>
      </font>
    </dxf>
    <dxf>
      <font>
        <b val="0"/>
        <i val="0"/>
        <strike val="0"/>
        <condense val="0"/>
        <extend val="0"/>
        <outline val="0"/>
        <shadow val="0"/>
        <u val="none"/>
        <vertAlign val="baseline"/>
        <sz val="11"/>
        <color rgb="FF000000"/>
        <name val="Roboto"/>
        <scheme val="none"/>
      </font>
    </dxf>
    <dxf>
      <font>
        <strike val="0"/>
        <outline val="0"/>
        <shadow val="0"/>
        <u val="none"/>
        <vertAlign val="baseline"/>
        <name val="Roboto"/>
        <scheme val="none"/>
      </font>
    </dxf>
    <dxf>
      <font>
        <strike val="0"/>
        <outline val="0"/>
        <shadow val="0"/>
        <u val="none"/>
        <vertAlign val="baseline"/>
        <name val="Roboto"/>
        <scheme val="none"/>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strike val="0"/>
        <outline val="0"/>
        <shadow val="0"/>
        <u val="none"/>
        <vertAlign val="baseline"/>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alignment vertical="center" textRotation="0"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alignment horizontal="general" vertical="bottom" textRotation="0" wrapText="1" indent="0" justifyLastLine="0" shrinkToFit="0" readingOrder="0"/>
    </dxf>
    <dxf>
      <font>
        <strike val="0"/>
        <outline val="0"/>
        <shadow val="0"/>
        <u val="none"/>
        <vertAlign val="baseline"/>
        <name val="Roboto"/>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Roboto"/>
        <scheme val="none"/>
      </font>
    </dxf>
    <dxf>
      <font>
        <strike val="0"/>
        <outline val="0"/>
        <shadow val="0"/>
        <u val="none"/>
        <vertAlign val="baseline"/>
        <name val="Roboto"/>
        <scheme val="none"/>
      </font>
      <alignment vertical="center" textRotation="0" wrapText="0" indent="0" justifyLastLine="0" shrinkToFit="0" readingOrder="0"/>
    </dxf>
    <dxf>
      <font>
        <strike val="0"/>
        <outline val="0"/>
        <shadow val="0"/>
        <u val="none"/>
        <vertAlign val="baseline"/>
        <name val="Roboto"/>
        <scheme val="none"/>
      </font>
      <alignment textRotation="0" wrapText="1" indent="0" justifyLastLine="0" shrinkToFit="0" readingOrder="0"/>
    </dxf>
    <dxf>
      <font>
        <strike val="0"/>
        <outline val="0"/>
        <shadow val="0"/>
        <u val="none"/>
        <vertAlign val="baseline"/>
        <name val="Roboto"/>
        <scheme val="none"/>
      </font>
      <alignment textRotation="0" wrapText="1" indent="0" justifyLastLine="0" shrinkToFit="0" readingOrder="0"/>
    </dxf>
    <dxf>
      <font>
        <strike val="0"/>
        <outline val="0"/>
        <shadow val="0"/>
        <u val="none"/>
        <vertAlign val="baseline"/>
        <name val="Roboto"/>
        <scheme val="none"/>
      </font>
      <numFmt numFmtId="0" formatCode="General"/>
      <alignment textRotation="0" wrapText="1" indent="0" justifyLastLine="0" shrinkToFit="0" readingOrder="0"/>
    </dxf>
    <dxf>
      <font>
        <strike val="0"/>
        <outline val="0"/>
        <shadow val="0"/>
        <u val="none"/>
        <vertAlign val="baseline"/>
        <name val="Roboto"/>
        <scheme val="none"/>
      </font>
      <alignment horizontal="center"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Roboto"/>
        <scheme val="none"/>
      </font>
    </dxf>
    <dxf>
      <font>
        <strike val="0"/>
        <outline val="0"/>
        <shadow val="0"/>
        <u val="none"/>
        <vertAlign val="baseline"/>
        <name val="Roboto"/>
        <scheme val="none"/>
      </font>
      <alignment vertical="center" textRotation="0" wrapText="0" indent="0" justifyLastLine="0" shrinkToFit="0" readingOrder="0"/>
    </dxf>
    <dxf>
      <font>
        <b val="0"/>
        <i val="0"/>
        <strike val="0"/>
        <color theme="0"/>
      </font>
      <fill>
        <patternFill patternType="none">
          <bgColor auto="1"/>
        </patternFill>
      </fill>
    </dxf>
    <dxf>
      <font>
        <b val="0"/>
        <i val="0"/>
        <strike val="0"/>
        <color theme="0"/>
      </font>
      <fill>
        <patternFill patternType="none">
          <bgColor auto="1"/>
        </patternFill>
      </fill>
    </dxf>
    <dxf>
      <font>
        <b/>
        <i val="0"/>
        <strike val="0"/>
        <u/>
        <color theme="1"/>
      </font>
      <fill>
        <patternFill>
          <bgColor rgb="FF9CC0E4"/>
        </patternFill>
      </fill>
    </dxf>
    <dxf>
      <font>
        <strike val="0"/>
        <color auto="1"/>
      </font>
      <fill>
        <patternFill>
          <bgColor rgb="FFFFE598"/>
        </patternFill>
      </fill>
      <border diagonalUp="0" diagonalDown="0">
        <left style="thin">
          <color theme="2"/>
        </left>
        <right style="thin">
          <color theme="2"/>
        </right>
        <top style="thin">
          <color theme="2"/>
        </top>
        <bottom style="thin">
          <color theme="2"/>
        </bottom>
        <vertical style="thin">
          <color theme="2"/>
        </vertical>
        <horizontal style="thin">
          <color theme="2"/>
        </horizontal>
      </border>
    </dxf>
    <dxf>
      <font>
        <b/>
        <i val="0"/>
        <strike val="0"/>
        <color theme="1"/>
      </font>
      <fill>
        <patternFill>
          <bgColor rgb="FFD8D8D8"/>
        </patternFill>
      </fill>
    </dxf>
    <dxf>
      <font>
        <b/>
        <i val="0"/>
        <strike val="0"/>
        <u val="none"/>
        <color theme="1"/>
      </font>
      <fill>
        <patternFill>
          <bgColor rgb="FF9CC0E4"/>
        </patternFill>
      </fill>
    </dxf>
    <dxf>
      <font>
        <strike val="0"/>
        <color auto="1"/>
      </font>
      <fill>
        <patternFill>
          <bgColor rgb="FFFFE598"/>
        </patternFill>
      </fill>
      <border diagonalUp="0" diagonalDown="0">
        <left style="thin">
          <color theme="2"/>
        </left>
        <right style="thin">
          <color theme="2"/>
        </right>
        <top style="thin">
          <color theme="2"/>
        </top>
        <bottom style="thin">
          <color theme="2"/>
        </bottom>
        <vertical style="thin">
          <color theme="2"/>
        </vertical>
        <horizontal style="thin">
          <color theme="2"/>
        </horizontal>
      </border>
    </dxf>
    <dxf>
      <font>
        <b/>
        <i val="0"/>
        <strike val="0"/>
        <color theme="1"/>
      </font>
      <fill>
        <patternFill>
          <bgColor rgb="FFD8D8D8"/>
        </patternFill>
      </fill>
    </dxf>
    <dxf>
      <font>
        <b/>
        <i val="0"/>
        <strike val="0"/>
        <u/>
        <color theme="1"/>
      </font>
      <fill>
        <patternFill>
          <bgColor rgb="FF9CC0E4"/>
        </patternFill>
      </fill>
    </dxf>
    <dxf>
      <font>
        <strike val="0"/>
        <color auto="1"/>
      </font>
      <fill>
        <patternFill>
          <bgColor rgb="FFFFFFFF"/>
        </patternFill>
      </fill>
      <border diagonalUp="0" diagonalDown="0">
        <left style="thin">
          <color theme="2"/>
        </left>
        <right style="thin">
          <color theme="2"/>
        </right>
        <top style="thin">
          <color theme="2"/>
        </top>
        <bottom style="thin">
          <color theme="2"/>
        </bottom>
        <vertical style="thin">
          <color theme="2"/>
        </vertical>
        <horizontal style="thin">
          <color theme="2"/>
        </horizontal>
      </border>
    </dxf>
  </dxfs>
  <tableStyles count="3" defaultTableStyle="TableStyleMedium2" defaultPivotStyle="PivotStyleLight16">
    <tableStyle name="CM Agency Planning Table" pivot="0" count="3" xr9:uid="{B5F53B50-163A-4396-A398-E20F3E51E836}">
      <tableStyleElement type="wholeTable" dxfId="138"/>
      <tableStyleElement type="headerRow" dxfId="137"/>
      <tableStyleElement type="firstColumn" dxfId="136"/>
    </tableStyle>
    <tableStyle name="CM Agency Planning Table - yellow fill" pivot="0" count="3" xr9:uid="{A0928DE7-F5CC-482F-87D7-19980ED6027D}">
      <tableStyleElement type="wholeTable" dxfId="135"/>
      <tableStyleElement type="headerRow" dxfId="134"/>
      <tableStyleElement type="firstColumn" dxfId="133"/>
    </tableStyle>
    <tableStyle name="CM Agency Planning Table - yellow fill hidden first" pivot="0" count="4" xr9:uid="{06DD48C7-AB0C-4D91-B680-EA32B58AE941}">
      <tableStyleElement type="wholeTable" dxfId="132"/>
      <tableStyleElement type="headerRow" dxfId="131"/>
      <tableStyleElement type="firstColumn" dxfId="130"/>
      <tableStyleElement type="firstHeaderCell" dxfId="129"/>
    </tableStyle>
  </tableStyles>
  <colors>
    <mruColors>
      <color rgb="FFFFE598"/>
      <color rgb="FF9CC0E4"/>
      <color rgb="FF0000FF"/>
      <color rgb="FFFFFFFF"/>
      <color rgb="FFDEEAF6"/>
      <color rgb="FFF2F2F2"/>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ustomXml" Target="../customXml/item1.xml"/><Relationship Id="rId7" Type="http://schemas.openxmlformats.org/officeDocument/2006/relationships/worksheet" Target="worksheets/sheet7.xml"/><Relationship Id="rId33" Type="http://schemas.openxmlformats.org/officeDocument/2006/relationships/calcChain" Target="calcChain.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haredStrings" Target="sharedStrings.xml"/><Relationship Id="rId5" Type="http://schemas.openxmlformats.org/officeDocument/2006/relationships/worksheet" Target="worksheets/sheet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30"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hyperlink" Target="https://acquisitiongateway.gov/category-management/resources/4155?nid=475"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s://acquisitiongateway.gov/agency-planning" TargetMode="External"/><Relationship Id="rId1" Type="http://schemas.openxmlformats.org/officeDocument/2006/relationships/hyperlink" Target="https://d2d.gsa.gov/report/executive-summary-dashboard-fy24"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66674</xdr:rowOff>
    </xdr:from>
    <xdr:to>
      <xdr:col>3</xdr:col>
      <xdr:colOff>501650</xdr:colOff>
      <xdr:row>5</xdr:row>
      <xdr:rowOff>1000124</xdr:rowOff>
    </xdr:to>
    <xdr:sp macro="" textlink="">
      <xdr:nvSpPr>
        <xdr:cNvPr id="4" name="TextBox 3">
          <a:extLst>
            <a:ext uri="{FF2B5EF4-FFF2-40B4-BE49-F238E27FC236}">
              <a16:creationId xmlns:a16="http://schemas.microsoft.com/office/drawing/2014/main" id="{6BD6C9F2-C23C-477F-BD6F-D2B7D7738E09}"/>
            </a:ext>
          </a:extLst>
        </xdr:cNvPr>
        <xdr:cNvSpPr txBox="1"/>
      </xdr:nvSpPr>
      <xdr:spPr>
        <a:xfrm>
          <a:off x="104775" y="838199"/>
          <a:ext cx="4740275" cy="10001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Roboto" panose="02000000000000000000" pitchFamily="2" charset="0"/>
              <a:ea typeface="Roboto" panose="02000000000000000000" pitchFamily="2" charset="0"/>
              <a:cs typeface="Roboto" panose="02000000000000000000" pitchFamily="2" charset="0"/>
            </a:rPr>
            <a:t>Use this sheet to enter contacts for CM-relevant roles within your agency. See notes on specific roles (hover</a:t>
          </a:r>
          <a:r>
            <a:rPr lang="en-US" sz="1100" b="0" baseline="0">
              <a:latin typeface="Roboto" panose="02000000000000000000" pitchFamily="2" charset="0"/>
              <a:ea typeface="Roboto" panose="02000000000000000000" pitchFamily="2" charset="0"/>
              <a:cs typeface="Roboto" panose="02000000000000000000" pitchFamily="2" charset="0"/>
            </a:rPr>
            <a:t> over) for detailed role descriptions.</a:t>
          </a:r>
        </a:p>
        <a:p>
          <a:pPr marL="0" marR="0" lvl="0" indent="0" defTabSz="914400" eaLnBrk="1" fontAlgn="auto" latinLnBrk="0" hangingPunct="1">
            <a:lnSpc>
              <a:spcPct val="100000"/>
            </a:lnSpc>
            <a:spcBef>
              <a:spcPts val="0"/>
            </a:spcBef>
            <a:spcAft>
              <a:spcPts val="0"/>
            </a:spcAft>
            <a:buClrTx/>
            <a:buSzTx/>
            <a:buFontTx/>
            <a:buNone/>
            <a:tabLst/>
            <a:defRPr/>
          </a:pPr>
          <a:endParaRPr lang="en-US" sz="600" b="0" baseline="0">
            <a:latin typeface="Roboto" panose="02000000000000000000" pitchFamily="2" charset="0"/>
            <a:ea typeface="Roboto" panose="02000000000000000000" pitchFamily="2" charset="0"/>
            <a:cs typeface="Roboto" panose="02000000000000000000" pitchFamily="2" charset="0"/>
          </a:endParaRPr>
        </a:p>
        <a:p>
          <a:r>
            <a:rPr lang="en-US" sz="1100" b="0">
              <a:latin typeface="Roboto" panose="02000000000000000000" pitchFamily="2" charset="0"/>
              <a:ea typeface="Roboto" panose="02000000000000000000" pitchFamily="2" charset="0"/>
              <a:cs typeface="Roboto" panose="02000000000000000000" pitchFamily="2" charset="0"/>
            </a:rPr>
            <a:t>Be sure that all contacts have .gov or .mil email addresses.</a:t>
          </a:r>
        </a:p>
      </xdr:txBody>
    </xdr:sp>
    <xdr:clientData/>
  </xdr:twoCellAnchor>
  <xdr:twoCellAnchor>
    <xdr:from>
      <xdr:col>3</xdr:col>
      <xdr:colOff>962025</xdr:colOff>
      <xdr:row>4</xdr:row>
      <xdr:rowOff>66674</xdr:rowOff>
    </xdr:from>
    <xdr:to>
      <xdr:col>5</xdr:col>
      <xdr:colOff>1247775</xdr:colOff>
      <xdr:row>5</xdr:row>
      <xdr:rowOff>1000124</xdr:rowOff>
    </xdr:to>
    <xdr:sp macro="" textlink="">
      <xdr:nvSpPr>
        <xdr:cNvPr id="3" name="TextBox 2">
          <a:extLst>
            <a:ext uri="{FF2B5EF4-FFF2-40B4-BE49-F238E27FC236}">
              <a16:creationId xmlns:a16="http://schemas.microsoft.com/office/drawing/2014/main" id="{0F99050A-CF3A-4EE4-A54A-EE8337A784DD}"/>
            </a:ext>
          </a:extLst>
        </xdr:cNvPr>
        <xdr:cNvSpPr txBox="1"/>
      </xdr:nvSpPr>
      <xdr:spPr>
        <a:xfrm>
          <a:off x="5305425" y="838199"/>
          <a:ext cx="5419725" cy="10001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Roboto" panose="02000000000000000000" pitchFamily="2" charset="0"/>
              <a:ea typeface="Roboto" panose="02000000000000000000" pitchFamily="2" charset="0"/>
              <a:cs typeface="Roboto" panose="02000000000000000000" pitchFamily="2" charset="0"/>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Roboto" panose="02000000000000000000" pitchFamily="2" charset="0"/>
              <a:ea typeface="Roboto" panose="02000000000000000000" pitchFamily="2" charset="0"/>
              <a:cs typeface="Roboto" panose="02000000000000000000" pitchFamily="2" charset="0"/>
            </a:rPr>
            <a:t>“Principals” contacts are for CMLC VOTING members only; non-voting agencies will see this line (line 12) grayed-out</a:t>
          </a:r>
          <a:r>
            <a:rPr lang="en-US" sz="1100" b="0" i="0" baseline="0">
              <a:solidFill>
                <a:schemeClr val="dk1"/>
              </a:solidFill>
              <a:effectLst/>
              <a:latin typeface="Roboto" panose="02000000000000000000" pitchFamily="2" charset="0"/>
              <a:ea typeface="Roboto" panose="02000000000000000000" pitchFamily="2" charset="0"/>
              <a:cs typeface="Roboto" panose="02000000000000000000" pitchFamily="2" charset="0"/>
            </a:rPr>
            <a:t> and should not add POC information for a Principal.</a:t>
          </a:r>
          <a:endParaRPr lang="en-US" sz="1100" b="0" i="0">
            <a:solidFill>
              <a:schemeClr val="dk1"/>
            </a:solidFill>
            <a:effectLst/>
            <a:latin typeface="Roboto" panose="02000000000000000000" pitchFamily="2" charset="0"/>
            <a:ea typeface="Roboto" panose="02000000000000000000" pitchFamily="2" charset="0"/>
            <a:cs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300" b="0">
            <a:solidFill>
              <a:schemeClr val="dk1"/>
            </a:solidFill>
            <a:effectLst/>
            <a:latin typeface="Roboto" panose="02000000000000000000" pitchFamily="2" charset="0"/>
            <a:ea typeface="Roboto" panose="02000000000000000000" pitchFamily="2" charset="0"/>
            <a:cs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Additional agency-level category managers should be added as appropriate by entering information</a:t>
          </a:r>
          <a:r>
            <a:rPr lang="en-US" sz="1100" b="1" baseline="0">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 in a new row (below row 22).</a:t>
          </a:r>
          <a:endParaRPr lang="en-US" sz="1100" b="1">
            <a:solidFill>
              <a:sysClr val="windowText" lastClr="000000"/>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3174</xdr:rowOff>
    </xdr:from>
    <xdr:to>
      <xdr:col>5</xdr:col>
      <xdr:colOff>247651</xdr:colOff>
      <xdr:row>5</xdr:row>
      <xdr:rowOff>1666874</xdr:rowOff>
    </xdr:to>
    <xdr:sp macro="" textlink="">
      <xdr:nvSpPr>
        <xdr:cNvPr id="8" name="TextBox 7">
          <a:extLst>
            <a:ext uri="{FF2B5EF4-FFF2-40B4-BE49-F238E27FC236}">
              <a16:creationId xmlns:a16="http://schemas.microsoft.com/office/drawing/2014/main" id="{BBD215C0-39E0-4AE6-A9F5-A298C5DDEAF6}"/>
            </a:ext>
          </a:extLst>
        </xdr:cNvPr>
        <xdr:cNvSpPr txBox="1"/>
      </xdr:nvSpPr>
      <xdr:spPr>
        <a:xfrm>
          <a:off x="123825" y="822324"/>
          <a:ext cx="7410451" cy="16637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This data will be used to verify that your agency has sufficient plans to meet your FY25 SUM and BIC goals.</a:t>
          </a:r>
        </a:p>
        <a:p>
          <a:pPr rtl="0"/>
          <a:endParaRPr lang="en-US" sz="3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endParaRPr>
        </a:p>
        <a:p>
          <a:pPr rtl="0"/>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Fill out the table below for all contracts meeting the following criteria:</a:t>
          </a:r>
          <a:endParaRPr lang="en-US" sz="1000" b="0">
            <a:effectLst/>
            <a:latin typeface="Roboto" panose="02000000000000000000" pitchFamily="2" charset="0"/>
            <a:ea typeface="Roboto" panose="02000000000000000000" pitchFamily="2" charset="0"/>
            <a:cs typeface="Roboto" panose="02000000000000000000" pitchFamily="2" charset="0"/>
          </a:endParaRPr>
        </a:p>
        <a:p>
          <a:pPr rtl="0"/>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Planned spend on new Tier-rated contracts in FY25 (enter amount in full).</a:t>
          </a:r>
        </a:p>
        <a:p>
          <a:pPr rtl="0"/>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 All Tier-rated contracts (Tier 1, Tier 1-SB, Tier 2, Tier 2-SB, and Tier 3 (BIC)) are viable options to submit on this tab;</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the GWCM PMO </a:t>
          </a:r>
        </a:p>
        <a:p>
          <a:pPr rtl="0"/>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Dashboards are a valuable tool to see what Tier-rated contracts your agency uses.</a:t>
          </a:r>
          <a:endParaRPr lang="en-US" sz="1000" b="0">
            <a:effectLst/>
            <a:latin typeface="Roboto" panose="02000000000000000000" pitchFamily="2" charset="0"/>
            <a:ea typeface="Roboto" panose="02000000000000000000" pitchFamily="2" charset="0"/>
            <a:cs typeface="Roboto" panose="02000000000000000000" pitchFamily="2" charset="0"/>
          </a:endParaRPr>
        </a:p>
        <a:p>
          <a:pPr lvl="0" rtl="0"/>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As a reminder, Tier 2-SB will be awarded automatically to any awards to small disadvantaged businesses (SESBs, including</a:t>
          </a:r>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HubZones, SDBs, </a:t>
          </a:r>
        </a:p>
        <a:p>
          <a:pPr lvl="0" rtl="0"/>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8as, WOSBs, and SDVOSB)</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Please enter all planned spend for Tier 2 - SB, including projected Tier 2 - SB based on past performance. You may </a:t>
          </a:r>
        </a:p>
        <a:p>
          <a:pPr lvl="0" rtl="0"/>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enter a</a:t>
          </a:r>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single line ‘lump sum’ value for convenience instead of listing the individual</a:t>
          </a:r>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SDB awards</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a:t>
          </a:r>
          <a:endParaRPr lang="en-US" sz="1000" b="0" i="0">
            <a:effectLst/>
            <a:latin typeface="Roboto" panose="02000000000000000000" pitchFamily="2" charset="0"/>
            <a:ea typeface="Roboto" panose="02000000000000000000" pitchFamily="2" charset="0"/>
            <a:cs typeface="Roboto" panose="02000000000000000000" pitchFamily="2" charset="0"/>
          </a:endParaRPr>
        </a:p>
        <a:p>
          <a:pPr rtl="0"/>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 Planned spend on Tier-rated contracts designated in FY24 and prior (enter amount in full).</a:t>
          </a:r>
          <a:endParaRPr lang="en-US" sz="1000" b="0">
            <a:effectLst/>
            <a:latin typeface="Roboto" panose="02000000000000000000" pitchFamily="2" charset="0"/>
            <a:ea typeface="Roboto" panose="02000000000000000000" pitchFamily="2" charset="0"/>
            <a:cs typeface="Roboto" panose="02000000000000000000" pitchFamily="2" charset="0"/>
          </a:endParaRPr>
        </a:p>
        <a:p>
          <a:pPr rtl="0"/>
          <a:r>
            <a:rPr lang="en-US" sz="10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0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Planned spend on contracts that will be submitted for Tier designation in FY25 (enter amount in full).</a:t>
          </a:r>
          <a:endParaRPr lang="en-US" sz="1000" b="1">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5</xdr:col>
      <xdr:colOff>558800</xdr:colOff>
      <xdr:row>5</xdr:row>
      <xdr:rowOff>3174</xdr:rowOff>
    </xdr:from>
    <xdr:to>
      <xdr:col>9</xdr:col>
      <xdr:colOff>1657350</xdr:colOff>
      <xdr:row>5</xdr:row>
      <xdr:rowOff>1476376</xdr:rowOff>
    </xdr:to>
    <xdr:sp macro="" textlink="">
      <xdr:nvSpPr>
        <xdr:cNvPr id="4" name="TextBox 3">
          <a:extLst>
            <a:ext uri="{FF2B5EF4-FFF2-40B4-BE49-F238E27FC236}">
              <a16:creationId xmlns:a16="http://schemas.microsoft.com/office/drawing/2014/main" id="{AA067DFF-0020-49EF-A183-A3FF939E431A}"/>
            </a:ext>
          </a:extLst>
        </xdr:cNvPr>
        <xdr:cNvSpPr txBox="1"/>
      </xdr:nvSpPr>
      <xdr:spPr>
        <a:xfrm>
          <a:off x="7845425" y="822324"/>
          <a:ext cx="10147300" cy="1473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50" b="0" i="0">
              <a:solidFill>
                <a:schemeClr val="dk1"/>
              </a:solidFill>
              <a:effectLst/>
              <a:latin typeface="Roboto" panose="02000000000000000000" pitchFamily="2" charset="0"/>
              <a:ea typeface="Roboto" panose="02000000000000000000" pitchFamily="2" charset="0"/>
              <a:cs typeface="Roboto" panose="02000000000000000000" pitchFamily="2" charset="0"/>
            </a:rPr>
            <a:t>Notes: </a:t>
          </a:r>
          <a:endParaRPr lang="en-US" sz="1050">
            <a:effectLst/>
            <a:latin typeface="Roboto" panose="02000000000000000000" pitchFamily="2" charset="0"/>
            <a:ea typeface="Roboto" panose="02000000000000000000" pitchFamily="2" charset="0"/>
            <a:cs typeface="Roboto" panose="02000000000000000000" pitchFamily="2" charset="0"/>
          </a:endParaRPr>
        </a:p>
        <a:p>
          <a:pPr rtl="0" fontAlgn="base"/>
          <a:r>
            <a:rPr lang="en-US" sz="1000" b="0" i="0">
              <a:solidFill>
                <a:schemeClr val="dk1"/>
              </a:solidFill>
              <a:effectLst/>
              <a:latin typeface="Roboto" panose="02000000000000000000" pitchFamily="2" charset="0"/>
              <a:ea typeface="Roboto" panose="02000000000000000000" pitchFamily="2" charset="0"/>
              <a:cs typeface="Roboto" panose="02000000000000000000" pitchFamily="2" charset="0"/>
            </a:rPr>
            <a:t>All new Tier 1, Tier 1-SB and Tier-2 contracts require OMB approval by the end of FY25; contracts managed by the agency require ongoing maintenance of the GWCM Contract Inventory.</a:t>
          </a:r>
        </a:p>
        <a:p>
          <a:pPr rtl="0" fontAlgn="base"/>
          <a:endParaRPr lang="en-US" sz="300">
            <a:effectLst/>
            <a:latin typeface="Roboto" panose="02000000000000000000" pitchFamily="2" charset="0"/>
            <a:ea typeface="Roboto" panose="02000000000000000000" pitchFamily="2" charset="0"/>
            <a:cs typeface="Roboto" panose="02000000000000000000" pitchFamily="2" charset="0"/>
          </a:endParaRPr>
        </a:p>
        <a:p>
          <a:pPr rtl="0" fontAlgn="base"/>
          <a:r>
            <a:rPr lang="en-US" sz="1000" b="0" i="0">
              <a:solidFill>
                <a:schemeClr val="dk1"/>
              </a:solidFill>
              <a:effectLst/>
              <a:latin typeface="Roboto" panose="02000000000000000000" pitchFamily="2" charset="0"/>
              <a:ea typeface="Roboto" panose="02000000000000000000" pitchFamily="2" charset="0"/>
              <a:cs typeface="Roboto" panose="02000000000000000000" pitchFamily="2" charset="0"/>
            </a:rPr>
            <a:t>SUM and BIC credit are awarded to the funding agency. On this tab, only report what your agency plans to obligate through the Tiered contract - it does not matter if the contract is managed by another agency.</a:t>
          </a:r>
        </a:p>
        <a:p>
          <a:pPr rtl="0" fontAlgn="base"/>
          <a:endParaRPr lang="en-US" sz="300">
            <a:effectLst/>
            <a:latin typeface="Roboto" panose="02000000000000000000" pitchFamily="2" charset="0"/>
            <a:ea typeface="Roboto" panose="02000000000000000000" pitchFamily="2" charset="0"/>
            <a:cs typeface="Roboto" panose="02000000000000000000" pitchFamily="2" charset="0"/>
          </a:endParaRPr>
        </a:p>
        <a:p>
          <a:r>
            <a:rPr lang="en-US" sz="1000" b="0" i="0">
              <a:solidFill>
                <a:schemeClr val="dk1"/>
              </a:solidFill>
              <a:effectLst/>
              <a:latin typeface="Roboto" panose="02000000000000000000" pitchFamily="2" charset="0"/>
              <a:ea typeface="Roboto" panose="02000000000000000000" pitchFamily="2" charset="0"/>
              <a:cs typeface="Roboto" panose="02000000000000000000" pitchFamily="2" charset="0"/>
            </a:rPr>
            <a:t>To incorporate contracts from other bureaus, departments, etc., at your agency, share the separate </a:t>
          </a:r>
          <a:r>
            <a:rPr lang="en-US" sz="1000" b="0" i="0">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'Shareable FY25 SUM-BIC</a:t>
          </a:r>
          <a:r>
            <a:rPr lang="en-US" sz="1000" b="0" i="0" baseline="0">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 Spreadsheet'</a:t>
          </a:r>
          <a:r>
            <a:rPr lang="en-US" sz="1000" b="0" i="0">
              <a:solidFill>
                <a:sysClr val="windowText" lastClr="000000"/>
              </a:solidFill>
              <a:effectLst/>
              <a:latin typeface="Roboto" panose="02000000000000000000" pitchFamily="2" charset="0"/>
              <a:ea typeface="Roboto" panose="02000000000000000000" pitchFamily="2" charset="0"/>
              <a:cs typeface="Roboto" panose="02000000000000000000" pitchFamily="2" charset="0"/>
            </a:rPr>
            <a:t> </a:t>
          </a:r>
          <a:r>
            <a:rPr lang="en-US" sz="1000" b="0" i="0">
              <a:solidFill>
                <a:schemeClr val="dk1"/>
              </a:solidFill>
              <a:effectLst/>
              <a:latin typeface="Roboto" panose="02000000000000000000" pitchFamily="2" charset="0"/>
              <a:ea typeface="Roboto" panose="02000000000000000000" pitchFamily="2" charset="0"/>
              <a:cs typeface="Roboto" panose="02000000000000000000" pitchFamily="2" charset="0"/>
            </a:rPr>
            <a:t>with them for input; please return these completed spreadsheets to us with your completed template, as a separate document(s). It is</a:t>
          </a:r>
          <a:r>
            <a:rPr lang="en-US" sz="1000" b="0" i="0" baseline="0">
              <a:solidFill>
                <a:schemeClr val="dk1"/>
              </a:solidFill>
              <a:effectLst/>
              <a:latin typeface="Roboto" panose="02000000000000000000" pitchFamily="2" charset="0"/>
              <a:ea typeface="Roboto" panose="02000000000000000000" pitchFamily="2" charset="0"/>
              <a:cs typeface="Roboto" panose="02000000000000000000" pitchFamily="2" charset="0"/>
            </a:rPr>
            <a:t> also available for download on the Gateway, linked below.</a:t>
          </a:r>
        </a:p>
        <a:p>
          <a:pPr rtl="0"/>
          <a:endParaRPr lang="en-US" sz="300">
            <a:effectLst/>
            <a:latin typeface="Roboto" panose="02000000000000000000" pitchFamily="2" charset="0"/>
            <a:ea typeface="Roboto" panose="02000000000000000000" pitchFamily="2" charset="0"/>
            <a:cs typeface="Roboto" panose="02000000000000000000" pitchFamily="2" charset="0"/>
          </a:endParaRPr>
        </a:p>
        <a:p>
          <a:pPr rtl="0"/>
          <a:r>
            <a:rPr lang="en-US" sz="1000" b="1" i="0">
              <a:solidFill>
                <a:schemeClr val="dk1"/>
              </a:solidFill>
              <a:effectLst/>
              <a:latin typeface="Roboto" panose="02000000000000000000" pitchFamily="2" charset="0"/>
              <a:ea typeface="Roboto" panose="02000000000000000000" pitchFamily="2" charset="0"/>
              <a:cs typeface="Roboto" panose="02000000000000000000" pitchFamily="2" charset="0"/>
            </a:rPr>
            <a:t>Add new rows to</a:t>
          </a:r>
          <a:r>
            <a:rPr lang="en-US" sz="1000" b="1" i="0" baseline="0">
              <a:solidFill>
                <a:schemeClr val="dk1"/>
              </a:solidFill>
              <a:effectLst/>
              <a:latin typeface="Roboto" panose="02000000000000000000" pitchFamily="2" charset="0"/>
              <a:ea typeface="Roboto" panose="02000000000000000000" pitchFamily="2" charset="0"/>
              <a:cs typeface="Roboto" panose="02000000000000000000" pitchFamily="2" charset="0"/>
            </a:rPr>
            <a:t> the table as needed by adding text to one of the first 3 fields of row directly below the last existing row in the table (do not start in a column with a dropdown).</a:t>
          </a:r>
          <a:endParaRPr lang="en-US" sz="1000">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171449</xdr:colOff>
      <xdr:row>5</xdr:row>
      <xdr:rowOff>0</xdr:rowOff>
    </xdr:from>
    <xdr:to>
      <xdr:col>5</xdr:col>
      <xdr:colOff>704849</xdr:colOff>
      <xdr:row>5</xdr:row>
      <xdr:rowOff>1568556</xdr:rowOff>
    </xdr:to>
    <xdr:sp macro="" textlink="">
      <xdr:nvSpPr>
        <xdr:cNvPr id="8" name="TextBox 7">
          <a:extLst>
            <a:ext uri="{FF2B5EF4-FFF2-40B4-BE49-F238E27FC236}">
              <a16:creationId xmlns:a16="http://schemas.microsoft.com/office/drawing/2014/main" id="{ED89DFDB-6259-4311-9CC6-35D8ED3753DD}"/>
            </a:ext>
          </a:extLst>
        </xdr:cNvPr>
        <xdr:cNvSpPr txBox="1"/>
      </xdr:nvSpPr>
      <xdr:spPr>
        <a:xfrm>
          <a:off x="171449" y="819150"/>
          <a:ext cx="8524875" cy="156855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Please complete the below table for all contracts meeting the following criteria:</a:t>
          </a:r>
          <a:endParaRPr lang="en-US" b="0">
            <a:effectLst/>
            <a:latin typeface="Roboto" panose="02000000000000000000" pitchFamily="2" charset="0"/>
            <a:ea typeface="Roboto" panose="02000000000000000000" pitchFamily="2" charset="0"/>
            <a:cs typeface="Roboto" panose="02000000000000000000" pitchFamily="2" charset="0"/>
          </a:endParaRPr>
        </a:p>
        <a:p>
          <a:pPr rtl="0"/>
          <a:br>
            <a:rPr lang="en-US" sz="300" b="0">
              <a:effectLst/>
              <a:latin typeface="Roboto" panose="02000000000000000000" pitchFamily="2" charset="0"/>
              <a:ea typeface="Roboto" panose="02000000000000000000" pitchFamily="2" charset="0"/>
              <a:cs typeface="Roboto" panose="02000000000000000000" pitchFamily="2" charset="0"/>
            </a:rPr>
          </a:b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Existing Tier 0 contracts over $50 million that are not planned to be moved to Tier 1, Tier 2, or BIC vehicles within the next 36    </a:t>
          </a: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months.</a:t>
          </a:r>
          <a:endParaRPr lang="en-US" b="0">
            <a:effectLst/>
            <a:latin typeface="Roboto" panose="02000000000000000000" pitchFamily="2" charset="0"/>
            <a:ea typeface="Roboto" panose="02000000000000000000" pitchFamily="2" charset="0"/>
            <a:cs typeface="Roboto" panose="02000000000000000000" pitchFamily="2" charset="0"/>
          </a:endParaRP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New contracts over $50 million that are planned for award to Tier 0 vehicles within the next 36 months.</a:t>
          </a:r>
          <a:endParaRPr lang="en-US" b="0">
            <a:effectLst/>
            <a:latin typeface="Roboto" panose="02000000000000000000" pitchFamily="2" charset="0"/>
            <a:ea typeface="Roboto" panose="02000000000000000000" pitchFamily="2" charset="0"/>
            <a:cs typeface="Roboto" panose="02000000000000000000" pitchFamily="2" charset="0"/>
          </a:endParaRP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Existing Tier 1 contracts over $100 million that are not planned to be moved to Tier 2 or BIC vehicles within the next 36 months.</a:t>
          </a: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$50M/$100M refers to the life of the contract, not only FY25</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planned spend.</a:t>
          </a:r>
          <a:endParaRPr lang="en-US" b="0">
            <a:effectLst/>
            <a:latin typeface="Roboto" panose="02000000000000000000" pitchFamily="2" charset="0"/>
            <a:ea typeface="Roboto" panose="02000000000000000000" pitchFamily="2" charset="0"/>
            <a:cs typeface="Roboto" panose="02000000000000000000" pitchFamily="2" charset="0"/>
          </a:endParaRP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Tier 1-SB and Tier 2-SB contracts are exempt from this tab.</a:t>
          </a:r>
        </a:p>
        <a:p>
          <a:pPr rtl="0"/>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Common spend only - no defense-centric spend should be included here.</a:t>
          </a:r>
          <a:endParaRPr lang="en-US" b="0">
            <a:effectLst/>
            <a:latin typeface="Roboto" panose="02000000000000000000" pitchFamily="2" charset="0"/>
            <a:ea typeface="Roboto" panose="02000000000000000000" pitchFamily="2" charset="0"/>
            <a:cs typeface="Roboto" panose="02000000000000000000" pitchFamily="2" charset="0"/>
          </a:endParaRPr>
        </a:p>
        <a:p>
          <a:pPr rtl="0"/>
          <a:br>
            <a:rPr lang="en-US" sz="300" b="0">
              <a:effectLst/>
              <a:latin typeface="Roboto" panose="02000000000000000000" pitchFamily="2" charset="0"/>
              <a:ea typeface="Roboto" panose="02000000000000000000" pitchFamily="2" charset="0"/>
              <a:cs typeface="Roboto" panose="02000000000000000000" pitchFamily="2" charset="0"/>
            </a:rPr>
          </a:b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Your agency's inputs here will be shared with the respective spend categories, for potential discussions on available solutions.</a:t>
          </a:r>
        </a:p>
      </xdr:txBody>
    </xdr:sp>
    <xdr:clientData/>
  </xdr:twoCellAnchor>
  <xdr:twoCellAnchor>
    <xdr:from>
      <xdr:col>5</xdr:col>
      <xdr:colOff>1044575</xdr:colOff>
      <xdr:row>5</xdr:row>
      <xdr:rowOff>0</xdr:rowOff>
    </xdr:from>
    <xdr:to>
      <xdr:col>8</xdr:col>
      <xdr:colOff>981075</xdr:colOff>
      <xdr:row>5</xdr:row>
      <xdr:rowOff>1571625</xdr:rowOff>
    </xdr:to>
    <xdr:sp macro="" textlink="">
      <xdr:nvSpPr>
        <xdr:cNvPr id="3" name="TextBox 2">
          <a:extLst>
            <a:ext uri="{FF2B5EF4-FFF2-40B4-BE49-F238E27FC236}">
              <a16:creationId xmlns:a16="http://schemas.microsoft.com/office/drawing/2014/main" id="{102ADF21-C777-4640-B426-38D0179E215B}"/>
            </a:ext>
          </a:extLst>
        </xdr:cNvPr>
        <xdr:cNvSpPr txBox="1"/>
      </xdr:nvSpPr>
      <xdr:spPr>
        <a:xfrm>
          <a:off x="9036050" y="819150"/>
          <a:ext cx="6508750" cy="15716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a:solidFill>
                <a:schemeClr val="dk1"/>
              </a:solidFill>
              <a:effectLst/>
              <a:latin typeface="Roboto" panose="02000000000000000000" pitchFamily="2" charset="0"/>
              <a:ea typeface="Roboto" panose="02000000000000000000" pitchFamily="2" charset="0"/>
              <a:cs typeface="Roboto" panose="02000000000000000000" pitchFamily="2" charset="0"/>
            </a:rPr>
            <a:t>Notes: ​</a:t>
          </a:r>
        </a:p>
        <a:p>
          <a:pPr rtl="0"/>
          <a:r>
            <a:rPr lang="en-US" sz="1100" b="0" i="0">
              <a:solidFill>
                <a:schemeClr val="dk1"/>
              </a:solidFill>
              <a:effectLst/>
              <a:latin typeface="Roboto" panose="02000000000000000000" pitchFamily="2" charset="0"/>
              <a:ea typeface="Roboto" panose="02000000000000000000" pitchFamily="2" charset="0"/>
              <a:cs typeface="Roboto" panose="02000000000000000000" pitchFamily="2" charset="0"/>
            </a:rPr>
            <a:t>Per OMB Memo 19-13, AoAs should be developed </a:t>
          </a:r>
          <a:r>
            <a:rPr lang="en-US" sz="1100" b="1" i="0">
              <a:solidFill>
                <a:schemeClr val="dk1"/>
              </a:solidFill>
              <a:effectLst/>
              <a:latin typeface="Roboto" panose="02000000000000000000" pitchFamily="2" charset="0"/>
              <a:ea typeface="Roboto" panose="02000000000000000000" pitchFamily="2" charset="0"/>
              <a:cs typeface="Roboto" panose="02000000000000000000" pitchFamily="2" charset="0"/>
            </a:rPr>
            <a:t>at least</a:t>
          </a:r>
          <a:r>
            <a:rPr lang="en-US" sz="1100" b="0" i="0">
              <a:solidFill>
                <a:schemeClr val="dk1"/>
              </a:solidFill>
              <a:effectLst/>
              <a:latin typeface="Roboto" panose="02000000000000000000" pitchFamily="2" charset="0"/>
              <a:ea typeface="Roboto" panose="02000000000000000000" pitchFamily="2" charset="0"/>
              <a:cs typeface="Roboto" panose="02000000000000000000" pitchFamily="2" charset="0"/>
            </a:rPr>
            <a:t> 18-24 months prior to award, and are reviewed and approved by CAOs and/or SPEs, in coordination with SAOs or their designees in accordance with agency guidance.</a:t>
          </a:r>
        </a:p>
        <a:p>
          <a:pPr rtl="0"/>
          <a:endParaRPr lang="en-US" sz="400" b="0" i="0">
            <a:solidFill>
              <a:schemeClr val="dk1"/>
            </a:solidFill>
            <a:effectLst/>
            <a:latin typeface="Roboto" panose="02000000000000000000" pitchFamily="2" charset="0"/>
            <a:ea typeface="Roboto" panose="02000000000000000000" pitchFamily="2" charset="0"/>
            <a:cs typeface="Roboto" panose="02000000000000000000" pitchFamily="2" charset="0"/>
          </a:endParaRPr>
        </a:p>
        <a:p>
          <a:pPr rtl="0"/>
          <a:r>
            <a:rPr lang="en-US" sz="1100">
              <a:latin typeface="Roboto" panose="02000000000000000000" pitchFamily="2" charset="0"/>
              <a:ea typeface="Roboto" panose="02000000000000000000" pitchFamily="2" charset="0"/>
              <a:cs typeface="Roboto" panose="02000000000000000000" pitchFamily="2" charset="0"/>
            </a:rPr>
            <a:t>Contracts that should be included here are those that have $50M/$100M spend </a:t>
          </a:r>
          <a:r>
            <a:rPr lang="en-US" sz="1100" u="sng">
              <a:latin typeface="Roboto" panose="02000000000000000000" pitchFamily="2" charset="0"/>
              <a:ea typeface="Roboto" panose="02000000000000000000" pitchFamily="2" charset="0"/>
              <a:cs typeface="Roboto" panose="02000000000000000000" pitchFamily="2" charset="0"/>
            </a:rPr>
            <a:t>anticipated in the lifecycle of the contract</a:t>
          </a:r>
          <a:r>
            <a:rPr lang="en-US" sz="1100">
              <a:latin typeface="Roboto" panose="02000000000000000000" pitchFamily="2" charset="0"/>
              <a:ea typeface="Roboto" panose="02000000000000000000" pitchFamily="2" charset="0"/>
              <a:cs typeface="Roboto" panose="02000000000000000000" pitchFamily="2" charset="0"/>
            </a:rPr>
            <a:t>, not just</a:t>
          </a:r>
          <a:r>
            <a:rPr lang="en-US" sz="1100" baseline="0">
              <a:latin typeface="Roboto" panose="02000000000000000000" pitchFamily="2" charset="0"/>
              <a:ea typeface="Roboto" panose="02000000000000000000" pitchFamily="2" charset="0"/>
              <a:cs typeface="Roboto" panose="02000000000000000000" pitchFamily="2" charset="0"/>
            </a:rPr>
            <a:t> those with $50M/$100M planned spend in FY25.</a:t>
          </a:r>
        </a:p>
        <a:p>
          <a:pPr rtl="0"/>
          <a:endParaRPr lang="en-US" sz="400" baseline="0">
            <a:latin typeface="Roboto" panose="02000000000000000000" pitchFamily="2" charset="0"/>
            <a:ea typeface="Roboto" panose="02000000000000000000" pitchFamily="2" charset="0"/>
            <a:cs typeface="Roboto" panose="02000000000000000000" pitchFamily="2"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Roboto" panose="02000000000000000000" pitchFamily="2" charset="0"/>
              <a:ea typeface="Roboto" panose="02000000000000000000" pitchFamily="2" charset="0"/>
              <a:cs typeface="Roboto" panose="02000000000000000000" pitchFamily="2" charset="0"/>
            </a:rPr>
            <a:t>Add new rows to</a:t>
          </a:r>
          <a:r>
            <a:rPr lang="en-US" sz="1100" b="1" i="0" baseline="0">
              <a:solidFill>
                <a:schemeClr val="dk1"/>
              </a:solidFill>
              <a:effectLst/>
              <a:latin typeface="Roboto" panose="02000000000000000000" pitchFamily="2" charset="0"/>
              <a:ea typeface="Roboto" panose="02000000000000000000" pitchFamily="2" charset="0"/>
              <a:cs typeface="Roboto" panose="02000000000000000000" pitchFamily="2" charset="0"/>
            </a:rPr>
            <a:t> the table as needed by adding text to one of the first 3 fields of row directly below the last existing row in the table (do not start in a column with a dropdown).</a:t>
          </a:r>
          <a:endParaRPr lang="en-US" sz="800">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751632</xdr:colOff>
      <xdr:row>6</xdr:row>
      <xdr:rowOff>906</xdr:rowOff>
    </xdr:to>
    <xdr:sp macro="" textlink="">
      <xdr:nvSpPr>
        <xdr:cNvPr id="2" name="TextBox 1">
          <a:extLst>
            <a:ext uri="{FF2B5EF4-FFF2-40B4-BE49-F238E27FC236}">
              <a16:creationId xmlns:a16="http://schemas.microsoft.com/office/drawing/2014/main" id="{BE802165-2738-4F6C-9536-1EA6CB796C99}"/>
            </a:ext>
          </a:extLst>
        </xdr:cNvPr>
        <xdr:cNvSpPr txBox="1"/>
      </xdr:nvSpPr>
      <xdr:spPr>
        <a:xfrm>
          <a:off x="103673" y="822908"/>
          <a:ext cx="6038979" cy="8756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The CM PMO and OMB will review your responses to this readiness assessment, and will work with you on a plan and timeline for submitting transactional data for each Tier-rated contract noted below. Please only include contracts that have had an action in the last 12 months.</a:t>
          </a:r>
          <a:br>
            <a:rPr lang="en-US" sz="600" b="0">
              <a:effectLst/>
              <a:latin typeface="Roboto" panose="02000000000000000000" pitchFamily="2" charset="0"/>
              <a:ea typeface="Roboto" panose="02000000000000000000" pitchFamily="2" charset="0"/>
              <a:cs typeface="Roboto" panose="02000000000000000000" pitchFamily="2" charset="0"/>
            </a:rPr>
          </a:br>
          <a:endParaRPr lang="en-US" sz="600" b="0">
            <a:effectLst/>
            <a:latin typeface="Roboto" panose="02000000000000000000" pitchFamily="2" charset="0"/>
            <a:ea typeface="Roboto" panose="02000000000000000000" pitchFamily="2" charset="0"/>
            <a:cs typeface="Roboto" panose="02000000000000000000" pitchFamily="2" charset="0"/>
          </a:endParaRP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You </a:t>
          </a:r>
          <a:r>
            <a:rPr lang="en-US" sz="1100" b="1"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WILL</a:t>
          </a: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need to filter column B for your agency. If</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your agency doesn't have listings, skip this tab.</a:t>
          </a:r>
          <a:endParaRPr lang="en-US" b="0">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4</xdr:col>
      <xdr:colOff>187911</xdr:colOff>
      <xdr:row>5</xdr:row>
      <xdr:rowOff>0</xdr:rowOff>
    </xdr:from>
    <xdr:to>
      <xdr:col>6</xdr:col>
      <xdr:colOff>991380</xdr:colOff>
      <xdr:row>6</xdr:row>
      <xdr:rowOff>906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53D1F83-7D95-4A22-85D8-95ABD23A4F0F}"/>
            </a:ext>
          </a:extLst>
        </xdr:cNvPr>
        <xdr:cNvSpPr txBox="1"/>
      </xdr:nvSpPr>
      <xdr:spPr>
        <a:xfrm>
          <a:off x="6375921" y="822908"/>
          <a:ext cx="4172857" cy="8756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Notes:</a:t>
          </a:r>
          <a:endParaRPr lang="en-US" b="0">
            <a:effectLst/>
            <a:latin typeface="Roboto" panose="02000000000000000000" pitchFamily="2" charset="0"/>
            <a:ea typeface="Roboto" panose="02000000000000000000" pitchFamily="2" charset="0"/>
            <a:cs typeface="Roboto" panose="02000000000000000000" pitchFamily="2" charset="0"/>
          </a:endParaRP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GWCM Transactional Data Standards can be found </a:t>
          </a:r>
          <a:r>
            <a:rPr lang="en-US" sz="1100" b="0" i="0" u="sng" strike="noStrike">
              <a:solidFill>
                <a:schemeClr val="accent1">
                  <a:lumMod val="75000"/>
                </a:schemeClr>
              </a:solidFill>
              <a:effectLst/>
              <a:latin typeface="Roboto" panose="02000000000000000000" pitchFamily="2" charset="0"/>
              <a:ea typeface="Roboto" panose="02000000000000000000" pitchFamily="2" charset="0"/>
              <a:cs typeface="Roboto" panose="02000000000000000000" pitchFamily="2" charset="0"/>
              <a:hlinkClick xmlns:r="http://schemas.openxmlformats.org/officeDocument/2006/relationships" r:id="">
                <a:extLst>
                  <a:ext uri="{A12FA001-AC4F-418D-AE19-62706E023703}">
                    <ahyp:hlinkClr xmlns:ahyp="http://schemas.microsoft.com/office/drawing/2018/hyperlinkcolor" val="tx"/>
                  </a:ext>
                </a:extLst>
              </a:hlinkClick>
            </a:rPr>
            <a:t>here</a:t>
          </a: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and OMB’s guidance related to transactional data and CM agency planning is referenced in Memo 19-13, linked</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on tab 0</a:t>
          </a: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 </a:t>
          </a:r>
          <a:endParaRPr lang="en-US" b="0">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3930650</xdr:colOff>
      <xdr:row>5</xdr:row>
      <xdr:rowOff>1234439</xdr:rowOff>
    </xdr:to>
    <xdr:sp macro="" textlink="">
      <xdr:nvSpPr>
        <xdr:cNvPr id="4" name="TextBox 3">
          <a:extLst>
            <a:ext uri="{FF2B5EF4-FFF2-40B4-BE49-F238E27FC236}">
              <a16:creationId xmlns:a16="http://schemas.microsoft.com/office/drawing/2014/main" id="{864A263D-A9BA-4378-9366-45F277B353EE}"/>
            </a:ext>
          </a:extLst>
        </xdr:cNvPr>
        <xdr:cNvSpPr txBox="1"/>
      </xdr:nvSpPr>
      <xdr:spPr>
        <a:xfrm>
          <a:off x="99060" y="822960"/>
          <a:ext cx="10392410" cy="123443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Please describe your agency’s training/learning event plans for leadership, requirements, contracting, and small-business advocate roles, as well as new agency hires. </a:t>
          </a:r>
        </a:p>
        <a:p>
          <a:pPr rtl="0"/>
          <a:endParaRPr lang="en-US" sz="400" b="0">
            <a:effectLst/>
            <a:latin typeface="Roboto" panose="02000000000000000000" pitchFamily="2" charset="0"/>
            <a:ea typeface="Roboto" panose="02000000000000000000" pitchFamily="2" charset="0"/>
            <a:cs typeface="Roboto" panose="02000000000000000000" pitchFamily="2" charset="0"/>
          </a:endParaRPr>
        </a:p>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Identify which courses your agency will use to meet its CM training goals,</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and include an approximate number of individuals trained in a fiscal year. Your training plans here should sum up to meet your agency's CM training target, noted on Tab 7 and in the training template.</a:t>
          </a:r>
        </a:p>
        <a:p>
          <a:pPr rtl="0"/>
          <a:endParaRPr lang="en-US" sz="400" b="1" i="0">
            <a:solidFill>
              <a:schemeClr val="dk1"/>
            </a:solidFill>
            <a:effectLst/>
            <a:latin typeface="Roboto" panose="02000000000000000000" pitchFamily="2" charset="0"/>
            <a:ea typeface="Roboto" panose="02000000000000000000" pitchFamily="2" charset="0"/>
            <a:cs typeface="Roboto" panose="02000000000000000000" pitchFamily="2"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Roboto" panose="02000000000000000000" pitchFamily="2" charset="0"/>
              <a:ea typeface="Roboto" panose="02000000000000000000" pitchFamily="2" charset="0"/>
              <a:cs typeface="Roboto" panose="02000000000000000000" pitchFamily="2" charset="0"/>
            </a:rPr>
            <a:t>Add new rows to</a:t>
          </a:r>
          <a:r>
            <a:rPr lang="en-US" sz="1100" b="1" i="0" baseline="0">
              <a:solidFill>
                <a:schemeClr val="dk1"/>
              </a:solidFill>
              <a:effectLst/>
              <a:latin typeface="Roboto" panose="02000000000000000000" pitchFamily="2" charset="0"/>
              <a:ea typeface="Roboto" panose="02000000000000000000" pitchFamily="2" charset="0"/>
              <a:cs typeface="Roboto" panose="02000000000000000000" pitchFamily="2" charset="0"/>
            </a:rPr>
            <a:t> the table as needed by adding text to the first field of row directly below the last existing row in the table (do not start in a column with a dropdown).</a:t>
          </a:r>
          <a:endParaRPr lang="en-US">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3947555</xdr:colOff>
      <xdr:row>5</xdr:row>
      <xdr:rowOff>1739153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85BB0B0-33DD-453D-845F-AD711DF3D226}"/>
            </a:ext>
          </a:extLst>
        </xdr:cNvPr>
        <xdr:cNvSpPr txBox="1"/>
      </xdr:nvSpPr>
      <xdr:spPr>
        <a:xfrm>
          <a:off x="98612" y="833718"/>
          <a:ext cx="9971837" cy="173915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mn-lt"/>
              <a:ea typeface="+mn-ea"/>
              <a:cs typeface="+mn-cs"/>
            </a:rPr>
            <a:t>• Only NEW artifacts need to be submitted; </a:t>
          </a:r>
          <a:r>
            <a:rPr lang="en-US" sz="1100" b="0" i="0" u="none" strike="noStrike">
              <a:solidFill>
                <a:schemeClr val="dk1"/>
              </a:solidFill>
              <a:effectLst/>
              <a:latin typeface="+mn-lt"/>
              <a:ea typeface="+mn-ea"/>
              <a:cs typeface="+mn-cs"/>
            </a:rPr>
            <a:t>previous documents provided by agencies will be used to support FY25 ratings</a:t>
          </a:r>
          <a:endParaRPr lang="en-US" sz="800" b="0">
            <a:effectLst/>
          </a:endParaRPr>
        </a:p>
        <a:p>
          <a:pPr rtl="0" fontAlgn="base"/>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a:solidFill>
                <a:schemeClr val="dk1"/>
              </a:solidFill>
              <a:effectLst/>
              <a:latin typeface="+mn-lt"/>
              <a:ea typeface="+mn-ea"/>
              <a:cs typeface="+mn-cs"/>
            </a:rPr>
            <a:t>Agencies will self-rate for each cornerstone area during the annual planning process</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•OMB/PMO will validate agencies’ assessments and discuss any differences before finalizing ratings</a:t>
          </a:r>
          <a:endParaRPr lang="en-US">
            <a:effectLst/>
          </a:endParaRPr>
        </a:p>
        <a:p>
          <a:pPr rtl="0"/>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Fed-only access to Acquisition Gateway required (OMBMax-authenticated). Email category.management@gsa.gov for access issues.</a:t>
          </a:r>
          <a:endParaRPr lang="en-US" sz="800" b="0">
            <a:effectLst/>
          </a:endParaRPr>
        </a:p>
        <a:p>
          <a:pPr rtl="0"/>
          <a:r>
            <a:rPr lang="en-US" sz="1100" b="0" i="0" u="none" strike="noStrike">
              <a:solidFill>
                <a:schemeClr val="dk1"/>
              </a:solidFill>
              <a:effectLst/>
              <a:latin typeface="+mn-lt"/>
              <a:ea typeface="+mn-ea"/>
              <a:cs typeface="+mn-cs"/>
            </a:rPr>
            <a:t>• Agencies are required to input a response for all cells in column G</a:t>
          </a:r>
        </a:p>
        <a:p>
          <a:pPr rtl="0"/>
          <a:r>
            <a:rPr lang="en-US" sz="1100" b="0" i="0" u="none" strike="noStrike">
              <a:solidFill>
                <a:schemeClr val="dk1"/>
              </a:solidFill>
              <a:effectLst/>
              <a:latin typeface="+mn-lt"/>
              <a:ea typeface="+mn-ea"/>
              <a:cs typeface="+mn-cs"/>
            </a:rPr>
            <a:t>        1)</a:t>
          </a:r>
          <a:r>
            <a:rPr lang="en-US" sz="1100" b="0" i="0" u="none" strike="noStrike" baseline="0">
              <a:solidFill>
                <a:schemeClr val="dk1"/>
              </a:solidFill>
              <a:effectLst/>
              <a:latin typeface="+mn-lt"/>
              <a:ea typeface="+mn-ea"/>
              <a:cs typeface="+mn-cs"/>
            </a:rPr>
            <a:t> If an artifact was accepted in FY24 then column F will say "yes"</a:t>
          </a:r>
          <a:r>
            <a:rPr lang="en-US" sz="1100" b="0" i="0" u="none" strike="noStrike">
              <a:solidFill>
                <a:schemeClr val="dk1"/>
              </a:solidFill>
              <a:effectLst/>
              <a:latin typeface="+mn-lt"/>
              <a:ea typeface="+mn-ea"/>
              <a:cs typeface="+mn-cs"/>
            </a:rPr>
            <a:t> </a:t>
          </a:r>
        </a:p>
        <a:p>
          <a:pPr rtl="0"/>
          <a:r>
            <a:rPr lang="en-US" sz="1100" b="0" i="0" u="none" strike="noStrike">
              <a:solidFill>
                <a:schemeClr val="dk1"/>
              </a:solidFill>
              <a:effectLst/>
              <a:latin typeface="+mn-lt"/>
              <a:ea typeface="+mn-ea"/>
              <a:cs typeface="+mn-cs"/>
            </a:rPr>
            <a:t>        2) In column G please select "Submitted in FY24"</a:t>
          </a:r>
        </a:p>
        <a:p>
          <a:pPr rtl="0"/>
          <a:r>
            <a:rPr lang="en-US" sz="1100" b="0" i="0" u="none" strike="noStrike">
              <a:solidFill>
                <a:schemeClr val="dk1"/>
              </a:solidFill>
              <a:effectLst/>
              <a:latin typeface="+mn-lt"/>
              <a:ea typeface="+mn-ea"/>
              <a:cs typeface="+mn-cs"/>
            </a:rPr>
            <a:t>        3)</a:t>
          </a:r>
          <a:r>
            <a:rPr lang="en-US" sz="1100" b="0" i="0" u="none" strike="noStrike" baseline="0">
              <a:solidFill>
                <a:schemeClr val="dk1"/>
              </a:solidFill>
              <a:effectLst/>
              <a:latin typeface="+mn-lt"/>
              <a:ea typeface="+mn-ea"/>
              <a:cs typeface="+mn-cs"/>
            </a:rPr>
            <a:t> If an artifact was not accepted in FY24 then column F will say "no"</a:t>
          </a:r>
        </a:p>
        <a:p>
          <a:pPr rtl="0"/>
          <a:r>
            <a:rPr lang="en-US" sz="1100" b="0" i="0" u="none" strike="noStrike" baseline="0">
              <a:solidFill>
                <a:schemeClr val="dk1"/>
              </a:solidFill>
              <a:effectLst/>
              <a:latin typeface="+mn-lt"/>
              <a:ea typeface="+mn-ea"/>
              <a:cs typeface="+mn-cs"/>
            </a:rPr>
            <a:t>        4) In column G please indicate whether you plan to submit material this year to be evaluated by selecting "Material Provided" or "Material Not Provided"</a:t>
          </a:r>
          <a:endParaRPr lang="en-US" sz="800" b="0">
            <a:effectLst/>
          </a:endParaRPr>
        </a:p>
        <a:p>
          <a:r>
            <a:rPr lang="en-US" sz="1100" b="0" i="0" u="none" strike="noStrike">
              <a:solidFill>
                <a:schemeClr val="dk1"/>
              </a:solidFill>
              <a:effectLst/>
              <a:latin typeface="+mn-lt"/>
              <a:ea typeface="+mn-ea"/>
              <a:cs typeface="+mn-cs"/>
            </a:rPr>
            <a:t>• To view last year's rating, please navigate to </a:t>
          </a:r>
          <a:r>
            <a:rPr lang="en-US" sz="1100" b="0" i="0" u="sng" strike="noStrike">
              <a:solidFill>
                <a:schemeClr val="dk1"/>
              </a:solidFill>
              <a:effectLst/>
              <a:latin typeface="+mn-lt"/>
              <a:ea typeface="+mn-ea"/>
              <a:cs typeface="+mn-cs"/>
              <a:hlinkClick xmlns:r="http://schemas.openxmlformats.org/officeDocument/2006/relationships" r:id=""/>
            </a:rPr>
            <a:t>Executive Summary Dashboard</a:t>
          </a:r>
          <a:endParaRPr lang="en-US" sz="600" b="0" i="0" u="none" strike="noStrike">
            <a:solidFill>
              <a:srgbClr val="FF0000"/>
            </a:solidFill>
            <a:effectLst/>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4</xdr:col>
      <xdr:colOff>4191000</xdr:colOff>
      <xdr:row>4</xdr:row>
      <xdr:rowOff>54429</xdr:rowOff>
    </xdr:from>
    <xdr:to>
      <xdr:col>7</xdr:col>
      <xdr:colOff>1895598</xdr:colOff>
      <xdr:row>5</xdr:row>
      <xdr:rowOff>1733176</xdr:rowOff>
    </xdr:to>
    <xdr:sp macro="" textlink="">
      <xdr:nvSpPr>
        <xdr:cNvPr id="3" name="TextBox 2">
          <a:hlinkClick xmlns:r="http://schemas.openxmlformats.org/officeDocument/2006/relationships" r:id="rId2"/>
          <a:extLst>
            <a:ext uri="{FF2B5EF4-FFF2-40B4-BE49-F238E27FC236}">
              <a16:creationId xmlns:a16="http://schemas.microsoft.com/office/drawing/2014/main" id="{EEA1158C-01DF-4D6B-B896-07E3970693CC}"/>
            </a:ext>
          </a:extLst>
        </xdr:cNvPr>
        <xdr:cNvSpPr txBox="1"/>
      </xdr:nvSpPr>
      <xdr:spPr>
        <a:xfrm>
          <a:off x="10428941" y="808958"/>
          <a:ext cx="11189010" cy="174598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To support your NEW ratings, you must log in and upload supporting documents on the Acquisition Gateway’s </a:t>
          </a:r>
          <a:r>
            <a:rPr lang="en-US" sz="1100" b="0" i="0" u="sng">
              <a:solidFill>
                <a:srgbClr val="0000FF"/>
              </a:solidFill>
              <a:effectLst/>
              <a:latin typeface="+mn-lt"/>
              <a:ea typeface="+mn-ea"/>
              <a:cs typeface="+mn-cs"/>
            </a:rPr>
            <a:t>Agency Annual Planning Tool</a:t>
          </a:r>
          <a:endParaRPr lang="en-US">
            <a:solidFill>
              <a:srgbClr val="0000FF"/>
            </a:solidFill>
            <a:effectLst/>
          </a:endParaRPr>
        </a:p>
        <a:p>
          <a:pPr rtl="0" fontAlgn="base"/>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Use the listed naming convention when electing to ‘Contribute’ documents that support your NEW FY25 self-ratings. </a:t>
          </a:r>
          <a:endParaRPr lang="en-US">
            <a:effectLst/>
          </a:endParaRPr>
        </a:p>
        <a:p>
          <a:pPr rtl="0" fontAlgn="base"/>
          <a:r>
            <a:rPr lang="en-US" sz="1100" b="1" i="0" u="none">
              <a:solidFill>
                <a:schemeClr val="dk1"/>
              </a:solidFill>
              <a:effectLst/>
              <a:latin typeface="+mn-lt"/>
              <a:ea typeface="+mn-ea"/>
              <a:cs typeface="+mn-cs"/>
            </a:rPr>
            <a:t>	</a:t>
          </a:r>
          <a:r>
            <a:rPr lang="en-US" sz="1100" b="1" i="0" u="sng">
              <a:solidFill>
                <a:schemeClr val="dk1"/>
              </a:solidFill>
              <a:effectLst/>
              <a:latin typeface="+mn-lt"/>
              <a:ea typeface="+mn-ea"/>
              <a:cs typeface="+mn-cs"/>
            </a:rPr>
            <a:t>If</a:t>
          </a:r>
          <a:r>
            <a:rPr lang="en-US" sz="1100" b="1" i="0" u="sng" baseline="0">
              <a:solidFill>
                <a:schemeClr val="dk1"/>
              </a:solidFill>
              <a:effectLst/>
              <a:latin typeface="+mn-lt"/>
              <a:ea typeface="+mn-ea"/>
              <a:cs typeface="+mn-cs"/>
            </a:rPr>
            <a:t> Uploaded document supports:	Then 'Title' must be:	        'Summary' must indicate:</a:t>
          </a:r>
          <a:r>
            <a:rPr lang="en-US" sz="1100" b="0" i="0" baseline="0">
              <a:solidFill>
                <a:schemeClr val="dk1"/>
              </a:solidFill>
              <a:effectLst/>
              <a:latin typeface="+mn-lt"/>
              <a:ea typeface="+mn-ea"/>
              <a:cs typeface="+mn-cs"/>
            </a:rPr>
            <a:t>	</a:t>
          </a:r>
        </a:p>
        <a:p>
          <a:pPr rtl="0" fontAlgn="base"/>
          <a:r>
            <a:rPr lang="en-US" sz="1100" b="0" i="0" baseline="0">
              <a:solidFill>
                <a:schemeClr val="dk1"/>
              </a:solidFill>
              <a:effectLst/>
              <a:latin typeface="+mn-lt"/>
              <a:ea typeface="+mn-ea"/>
              <a:cs typeface="+mn-cs"/>
            </a:rPr>
            <a:t>	Organizational Alignment and Guidance	(Agency Name) - Guidance	         Element A, Levels 1-4</a:t>
          </a:r>
        </a:p>
        <a:p>
          <a:pPr rtl="0" fontAlgn="base"/>
          <a:r>
            <a:rPr lang="en-US" sz="1100" b="0" i="0" baseline="0">
              <a:solidFill>
                <a:schemeClr val="dk1"/>
              </a:solidFill>
              <a:effectLst/>
              <a:latin typeface="+mn-lt"/>
              <a:ea typeface="+mn-ea"/>
              <a:cs typeface="+mn-cs"/>
            </a:rPr>
            <a:t>	Policies and Processes		(Agency Name) - Policies	         Element B, C, D, E: Levels 1-4</a:t>
          </a:r>
        </a:p>
        <a:p>
          <a:pPr rtl="0" fontAlgn="base"/>
          <a:r>
            <a:rPr lang="en-US" sz="1100" b="0" i="0" baseline="0">
              <a:solidFill>
                <a:schemeClr val="dk1"/>
              </a:solidFill>
              <a:effectLst/>
              <a:latin typeface="+mn-lt"/>
              <a:ea typeface="+mn-ea"/>
              <a:cs typeface="+mn-cs"/>
            </a:rPr>
            <a:t>	Human Capital			(Agency Name) - Human Capital	         Element F: Levels 1-4</a:t>
          </a:r>
        </a:p>
        <a:p>
          <a:pPr rtl="0" fontAlgn="base"/>
          <a:r>
            <a:rPr lang="en-US" sz="1100" b="0" i="0" baseline="0">
              <a:solidFill>
                <a:schemeClr val="dk1"/>
              </a:solidFill>
              <a:effectLst/>
              <a:latin typeface="+mn-lt"/>
              <a:ea typeface="+mn-ea"/>
              <a:cs typeface="+mn-cs"/>
            </a:rPr>
            <a:t>	Knowledge and Info Management	(Agency Name) - Knowledge &amp; Info    Element G, H: Levels 1-4</a:t>
          </a:r>
        </a:p>
        <a:p>
          <a:pPr rtl="0" fontAlgn="base"/>
          <a:endParaRPr lang="en-US" sz="1100" b="0" i="0" baseline="0">
            <a:solidFill>
              <a:schemeClr val="dk1"/>
            </a:solidFill>
            <a:effectLst/>
            <a:latin typeface="+mn-lt"/>
            <a:ea typeface="+mn-ea"/>
            <a:cs typeface="+mn-cs"/>
          </a:endParaRPr>
        </a:p>
        <a:p>
          <a:pPr rtl="0" fontAlgn="base"/>
          <a:endParaRPr lang="en-US">
            <a:effectLst/>
          </a:endParaRPr>
        </a:p>
        <a:p>
          <a:pPr rtl="0" fontAlgn="t"/>
          <a:r>
            <a:rPr lang="en-US" sz="1100" b="0" i="0" u="none" strike="noStrike">
              <a:solidFill>
                <a:schemeClr val="dk1"/>
              </a:solidFill>
              <a:effectLst/>
              <a:latin typeface="+mn-lt"/>
              <a:ea typeface="+mn-ea"/>
              <a:cs typeface="+mn-cs"/>
            </a:rPr>
            <a:t> </a:t>
          </a:r>
          <a:endParaRPr lang="en-US" sz="1100" b="0">
            <a:solidFill>
              <a:schemeClr val="dk1"/>
            </a:solidFill>
            <a:effectLst/>
            <a:latin typeface="+mn-lt"/>
            <a:ea typeface="+mn-ea"/>
            <a:cs typeface="+mn-cs"/>
          </a:endParaRPr>
        </a:p>
        <a:p>
          <a:pPr rtl="0"/>
          <a:endParaRPr lang="en-US" sz="1100" b="1">
            <a:solidFill>
              <a:srgbClr val="FF0000"/>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4</xdr:row>
      <xdr:rowOff>69588</xdr:rowOff>
    </xdr:from>
    <xdr:to>
      <xdr:col>7</xdr:col>
      <xdr:colOff>791575</xdr:colOff>
      <xdr:row>5</xdr:row>
      <xdr:rowOff>861165</xdr:rowOff>
    </xdr:to>
    <xdr:sp macro="" textlink="">
      <xdr:nvSpPr>
        <xdr:cNvPr id="3" name="TextBox 2">
          <a:extLst>
            <a:ext uri="{FF2B5EF4-FFF2-40B4-BE49-F238E27FC236}">
              <a16:creationId xmlns:a16="http://schemas.microsoft.com/office/drawing/2014/main" id="{648F1CCA-928C-42AC-AF90-AD91EE138BA7}"/>
            </a:ext>
          </a:extLst>
        </xdr:cNvPr>
        <xdr:cNvSpPr txBox="1"/>
      </xdr:nvSpPr>
      <xdr:spPr>
        <a:xfrm>
          <a:off x="208768" y="817670"/>
          <a:ext cx="4732054" cy="86116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This sheet is for reference ONLY; data here will be populated automatically using inputs you provide in other tabs. </a:t>
          </a:r>
          <a:endParaRPr lang="en-US" b="0">
            <a:effectLst/>
            <a:latin typeface="Roboto" panose="02000000000000000000" pitchFamily="2" charset="0"/>
            <a:ea typeface="Roboto" panose="02000000000000000000" pitchFamily="2" charset="0"/>
            <a:cs typeface="Roboto" panose="02000000000000000000" pitchFamily="2" charset="0"/>
          </a:endParaRPr>
        </a:p>
        <a:p>
          <a:br>
            <a:rPr lang="en-US" sz="600" b="0">
              <a:effectLst/>
              <a:latin typeface="Roboto" panose="02000000000000000000" pitchFamily="2" charset="0"/>
              <a:ea typeface="Roboto" panose="02000000000000000000" pitchFamily="2" charset="0"/>
              <a:cs typeface="Roboto" panose="02000000000000000000" pitchFamily="2" charset="0"/>
            </a:rPr>
          </a:b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Please review</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the variance to target cells (F24, L24, F35)</a:t>
          </a:r>
          <a:r>
            <a:rPr lang="en-US" sz="1100" b="0" i="0" u="none" strike="noStrike">
              <a:solidFill>
                <a:srgbClr val="FF0000"/>
              </a:solidFill>
              <a:effectLst/>
              <a:latin typeface="Roboto" panose="02000000000000000000" pitchFamily="2" charset="0"/>
              <a:ea typeface="Roboto" panose="02000000000000000000" pitchFamily="2" charset="0"/>
              <a:cs typeface="Roboto" panose="02000000000000000000" pitchFamily="2" charset="0"/>
            </a:rPr>
            <a:t> </a:t>
          </a: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to confirm your agency’s plan meets the FY25 targets given by OMB. </a:t>
          </a:r>
          <a:endParaRPr lang="en-US" sz="1100" b="1">
            <a:solidFill>
              <a:srgbClr val="FF0000"/>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9</xdr:col>
      <xdr:colOff>0</xdr:colOff>
      <xdr:row>5</xdr:row>
      <xdr:rowOff>0</xdr:rowOff>
    </xdr:from>
    <xdr:to>
      <xdr:col>13</xdr:col>
      <xdr:colOff>904657</xdr:colOff>
      <xdr:row>5</xdr:row>
      <xdr:rowOff>861166</xdr:rowOff>
    </xdr:to>
    <xdr:sp macro="" textlink="">
      <xdr:nvSpPr>
        <xdr:cNvPr id="4" name="TextBox 3">
          <a:extLst>
            <a:ext uri="{FF2B5EF4-FFF2-40B4-BE49-F238E27FC236}">
              <a16:creationId xmlns:a16="http://schemas.microsoft.com/office/drawing/2014/main" id="{E2E57450-867A-4E63-B460-AED40E612F67}"/>
            </a:ext>
          </a:extLst>
        </xdr:cNvPr>
        <xdr:cNvSpPr txBox="1"/>
      </xdr:nvSpPr>
      <xdr:spPr>
        <a:xfrm>
          <a:off x="5088699" y="817671"/>
          <a:ext cx="3462054" cy="86116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Note:</a:t>
          </a:r>
          <a:r>
            <a:rPr lang="en-US" sz="1100" b="1"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t>
          </a: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The SUM</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and BIC summaries below may not be accurate i</a:t>
          </a:r>
          <a:r>
            <a:rPr lang="en-US" sz="1100" b="0" i="0" u="none" strike="noStrike">
              <a:solidFill>
                <a:schemeClr val="dk1"/>
              </a:solidFill>
              <a:effectLst/>
              <a:latin typeface="Roboto" panose="02000000000000000000" pitchFamily="2" charset="0"/>
              <a:ea typeface="Roboto" panose="02000000000000000000" pitchFamily="2" charset="0"/>
              <a:cs typeface="Roboto" panose="02000000000000000000" pitchFamily="2" charset="0"/>
            </a:rPr>
            <a:t>f your agency</a:t>
          </a:r>
          <a:r>
            <a:rPr lang="en-US" sz="1100" b="0" i="0" u="none" strike="noStrike" baseline="0">
              <a:solidFill>
                <a:schemeClr val="dk1"/>
              </a:solidFill>
              <a:effectLst/>
              <a:latin typeface="Roboto" panose="02000000000000000000" pitchFamily="2" charset="0"/>
              <a:ea typeface="Roboto" panose="02000000000000000000" pitchFamily="2" charset="0"/>
              <a:cs typeface="Roboto" panose="02000000000000000000" pitchFamily="2" charset="0"/>
            </a:rPr>
            <a:t> used the "standalone" SUM + BIC template to collect information and those entries have not been yet copied into this master file.</a:t>
          </a:r>
          <a:endParaRPr lang="en-US" sz="1100" b="1">
            <a:solidFill>
              <a:srgbClr val="FF0000"/>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F6E4C5-1834-4B5A-B026-864A7AB6204A}" name="Input_POCs" displayName="Input_POCs" ref="B10:E19" totalsRowShown="0" headerRowDxfId="128" dataDxfId="127" tableBorderDxfId="126">
  <autoFilter ref="B10:E19" xr:uid="{C2F6E4C5-1834-4B5A-B026-864A7AB6204A}">
    <filterColumn colId="0" hiddenButton="1"/>
    <filterColumn colId="1" hiddenButton="1"/>
    <filterColumn colId="2" hiddenButton="1"/>
    <filterColumn colId="3" hiddenButton="1"/>
  </autoFilter>
  <tableColumns count="4">
    <tableColumn id="1" xr3:uid="{18DA4018-E4FE-451A-BFC8-E5597F066939}" name="Role" dataDxfId="125"/>
    <tableColumn id="2" xr3:uid="{DF932EEB-3C95-4FAD-9CE1-9ED3656E69EC}" name="Name" dataDxfId="124">
      <calculatedColumnFormula>INDEX(Validation_Agencies[CMLC Principal],MATCH(Agency,Validation_Agencies[Agency Name],0))=FALSE</calculatedColumnFormula>
    </tableColumn>
    <tableColumn id="3" xr3:uid="{3F4B0599-8273-4D41-959B-6EC37C538B72}" name="Title" dataDxfId="123"/>
    <tableColumn id="4" xr3:uid="{AF6C564F-02F9-4924-A746-B1AF49EA4F3E}" name="Email" dataDxfId="122"/>
  </tableColumns>
  <tableStyleInfo name="CM Agency Planning Table - yellow fill"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A7D35B-3C01-45ED-B7E2-AC85CE065393}" name="Input_AgencyCM" displayName="Input_AgencyCM" ref="B21:F22" totalsRowShown="0" headerRowDxfId="121" dataDxfId="120" tableBorderDxfId="119">
  <autoFilter ref="B21:F22" xr:uid="{37A7D35B-3C01-45ED-B7E2-AC85CE065393}">
    <filterColumn colId="0" hiddenButton="1"/>
    <filterColumn colId="1" hiddenButton="1"/>
    <filterColumn colId="2" hiddenButton="1"/>
    <filterColumn colId="3" hiddenButton="1"/>
    <filterColumn colId="4" hiddenButton="1"/>
  </autoFilter>
  <tableColumns count="5">
    <tableColumn id="1" xr3:uid="{EC8187C0-A1EF-4FFE-9338-9A1FB93D97D7}" name="Role" dataDxfId="118"/>
    <tableColumn id="2" xr3:uid="{0B5E49D5-1401-4A8C-9356-4291418B3072}" name="Name" dataDxfId="117"/>
    <tableColumn id="3" xr3:uid="{51361114-C1C4-4F8F-8C56-009901A6D49B}" name="Title" dataDxfId="116"/>
    <tableColumn id="4" xr3:uid="{52C57735-751D-42CE-976F-EB6E816D69D8}" name="Email" dataDxfId="115"/>
    <tableColumn id="5" xr3:uid="{F01DDAB1-F631-41DF-BC13-4A24807E0547}" name="Category" dataDxfId="114"/>
  </tableColumns>
  <tableStyleInfo name="CM Agency Planning Table - yellow fill"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C283D9-191A-4AA0-A3A3-CA9BA7C771A8}" name="Input_SUM_and_BIC" displayName="Input_SUM_and_BIC" ref="B10:M11" totalsRowShown="0" headerRowDxfId="113" dataDxfId="112">
  <autoFilter ref="B10:M11" xr:uid="{A4C283D9-191A-4AA0-A3A3-CA9BA7C771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9" xr3:uid="{ED8770F3-C529-4EEE-AC39-69D6653BD696}" name="Department Name" dataDxfId="111">
      <calculatedColumnFormula>IFERROR(INDEX(Validation_Agencies[Abbreviation],MATCH(Agency,Validation_Agencies[Agency Name],0)),"")</calculatedColumnFormula>
    </tableColumn>
    <tableColumn id="2" xr3:uid="{299CCD1D-3249-4F06-BD44-CA59E50CE4F5}" name="Department" dataDxfId="110" totalsRowDxfId="109"/>
    <tableColumn id="3" xr3:uid="{2FB53F88-E868-4B09-A01F-B4D1F3257342}" name="*Component (Bureau/ Agency/ Office)" dataDxfId="108" totalsRowDxfId="107"/>
    <tableColumn id="1" xr3:uid="{DC1D207A-92EA-447E-BA55-138FA04DE49A}" name="Contract Name" dataDxfId="106" totalsRowDxfId="105"/>
    <tableColumn id="8" xr3:uid="{DC887753-7F09-49A5-AC0C-4A80F41353B3}" name="Level 1 Category" dataDxfId="104" totalsRowDxfId="103"/>
    <tableColumn id="4" xr3:uid="{271551F3-49FB-4131-BB14-EDF4FA58D7FA}" name="Level 2 Category" dataDxfId="102"/>
    <tableColumn id="6" xr3:uid="{25DEFBA6-D7BC-4F44-BC74-FCF2D53CB93C}" name="Planned FY25 Tier" dataDxfId="101"/>
    <tableColumn id="10" xr3:uid="{D7E9DE6A-1F8E-48F6-8819-1840417802F4}" name="RefPIID" dataDxfId="100"/>
    <tableColumn id="12" xr3:uid="{B20927D8-16E8-4948-BACB-384E8D8D43C7}" name="Program/Contract Contact (Name/Email)" dataDxfId="99"/>
    <tableColumn id="11" xr3:uid="{A04E8EB6-3F3B-4037-9B43-1D24F7615F01}" name="FY25 Planned Expenditure" dataDxfId="98" dataCellStyle="Currency"/>
    <tableColumn id="7" xr3:uid="{5799CAEF-620F-4D47-A8FF-722384678D72}" name="Planned FY25 Obligations2" dataDxfId="97" dataCellStyle="Currency"/>
    <tableColumn id="5" xr3:uid="{0BC917F7-9E93-4B2C-8FF5-F3621E322EDC}" name="Contract PIID (If Known)" dataDxfId="96"/>
  </tableColumns>
  <tableStyleInfo name="CM Agency Planning Table - yellow fill"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4F2033-FE62-4BFB-8C44-390A4B12C959}" name="Input_AoAs_Tier0and1" displayName="Input_AoAs_Tier0and1" ref="B10:O11" totalsRowShown="0" headerRowDxfId="95" dataDxfId="94">
  <autoFilter ref="B10:O11" xr:uid="{AD4F2033-FE62-4BFB-8C44-390A4B12C9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A334521-FF64-46AA-AA71-0E60EF01F060}" name="Agency Name" dataDxfId="93">
      <calculatedColumnFormula>IFERROR(INDEX(Validation_Agencies[Abbreviation],MATCH(Agency,Validation_Agencies[Agency Name],0)),"")</calculatedColumnFormula>
    </tableColumn>
    <tableColumn id="2" xr3:uid="{8B9EB56E-8A6E-48D7-BDA5-534BC3D0D806}" name="Department" dataDxfId="92"/>
    <tableColumn id="13" xr3:uid="{B7CCA9CC-6EF8-42E0-8117-4D8B57B83B5D}" name="*Component (Bureau/ Agency/ Office)" dataDxfId="91"/>
    <tableColumn id="3" xr3:uid="{18979DE9-3E8F-408B-8D38-BB7777A5B881}" name="Name of Contract or Program" dataDxfId="90"/>
    <tableColumn id="7" xr3:uid="{6CEE55DA-CAA1-4188-A6B2-60623F734448}" name="Level 1 Category" dataDxfId="89"/>
    <tableColumn id="6" xr3:uid="{272584A8-B78C-4A11-B0D5-948AAD8EB9B7}" name="Level 2 Category" dataDxfId="88"/>
    <tableColumn id="15" xr3:uid="{B01C5D8E-A9D4-4964-A858-17073FB3CF91}" name="Planned FY25 Tier" dataDxfId="87"/>
    <tableColumn id="14" xr3:uid="{C3D3BADE-7E6C-4717-A0A0-9ECBEA54E0BC}" name="RefPIID" dataDxfId="86" dataCellStyle="Currency"/>
    <tableColumn id="12" xr3:uid="{7D32167A-673E-436A-8C85-9E64FFBE4395}" name="Program/Contract Contact (Name/Email)" dataDxfId="85"/>
    <tableColumn id="16" xr3:uid="{CF442136-9913-49BE-8CCA-729CDA73BAFC}" name="Brief Contract Description" dataDxfId="84"/>
    <tableColumn id="9" xr3:uid="{55A0CAF5-F9C0-411C-9B5C-37BCE63421DB}" name="Planned FY25 Expenditure" dataDxfId="83" dataCellStyle="Currency"/>
    <tableColumn id="4" xr3:uid="{4E888743-972E-469C-8D97-4022F2599754}" name="Total Contract Value" dataDxfId="82" dataCellStyle="Currency"/>
    <tableColumn id="10" xr3:uid="{156CE3F8-44F1-4C93-96EF-2D3DC5500D38}" name="Why was a higher tier not suitable?" dataDxfId="81"/>
    <tableColumn id="11" xr3:uid="{9EFAB149-B44B-44B6-8AAA-99DE9813D8A3}" name="Additional Notes" dataDxfId="80"/>
  </tableColumns>
  <tableStyleInfo name="CM Agency Planning Table - yellow fill"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76A8072-EE6A-4B2F-BB49-02501BFCB3A1}" name="Input_TransactionalDataReadiness" displayName="Input_TransactionalDataReadiness" ref="B12:J1417" totalsRowShown="0" headerRowDxfId="79" dataDxfId="78">
  <autoFilter ref="B12:J1417" xr:uid="{B76A8072-EE6A-4B2F-BB49-02501BFCB3A1}"/>
  <tableColumns count="9">
    <tableColumn id="1" xr3:uid="{98B3B156-0984-44C2-A2B0-77464C653F63}" name="Agency" dataDxfId="77"/>
    <tableColumn id="2" xr3:uid="{888703C6-6507-4911-AE9A-B2E4CD2E0264}" name="Contract Name" dataDxfId="76"/>
    <tableColumn id="3" xr3:uid="{7245CF87-F001-4503-A09A-D153F9A03958}" name="Tier" dataDxfId="75"/>
    <tableColumn id="4" xr3:uid="{4A56964A-CBE0-4A12-A9C9-BF6C16B77949}" name="Do you collect transactional pricing data for this contract? (Y/N)" dataDxfId="74"/>
    <tableColumn id="5" xr3:uid="{44E85DD8-6D54-4D13-A338-0040472F8EEE}" name="If no, do you have the infrastructure to do so in the future? (Y/N)" dataDxfId="73"/>
    <tableColumn id="7" xr3:uid="{2784019B-9D2C-4503-A0A8-CDEC92FD0E7E}" name="Is the solution able to submit a sample data file? (Y/N)" dataDxfId="72"/>
    <tableColumn id="8" xr3:uid="{146408F9-5920-46E2-9326-31BA01F4A811}" name="Can the solution submit transactional data on a regular basis? If so, with what frequency? (Monthly/Quarterly/Annually)" dataDxfId="71"/>
    <tableColumn id="9" xr3:uid="{0D071FE2-C68C-47E2-8627-273C1140F89C}" name="Can the solution meet the standards as specified?  (Y/N)" dataDxfId="70"/>
    <tableColumn id="10" xr3:uid="{04BCA053-286B-463F-86D2-D59F78A22F06}" name="Notes " dataDxfId="69"/>
  </tableColumns>
  <tableStyleInfo name="CM Agency Planning Table - yellow fill"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3F61C20-1835-46E3-965C-5AEC1A816371}" name="Input_Training" displayName="Input_Training" ref="B10:E11" totalsRowShown="0" headerRowDxfId="68" dataDxfId="67" tableBorderDxfId="66">
  <autoFilter ref="B10:E11" xr:uid="{13F61C20-1835-46E3-965C-5AEC1A816371}">
    <filterColumn colId="0" hiddenButton="1"/>
    <filterColumn colId="1" hiddenButton="1"/>
    <filterColumn colId="2" hiddenButton="1"/>
    <filterColumn colId="3" hiddenButton="1"/>
  </autoFilter>
  <tableColumns count="4">
    <tableColumn id="1" xr3:uid="{73A485F7-4C41-4462-B368-F70D13F4D9EB}" name="Agency Name" dataDxfId="65">
      <calculatedColumnFormula>IFERROR(INDEX(Validation_Agencies[Abbreviation],MATCH(Agency,Validation_Agencies[Agency Name],0)),"")</calculatedColumnFormula>
    </tableColumn>
    <tableColumn id="2" xr3:uid="{BA86C8BE-7977-476E-A178-92A78C3E0252}" name="Planned Number of Individuals Trained in FY25" dataDxfId="64"/>
    <tableColumn id="3" xr3:uid="{92913AC3-26F7-400D-8F6D-1F0D8154499F}" name="Course (select from dropdown)" dataDxfId="63"/>
    <tableColumn id="5" xr3:uid="{AF73E429-09EB-467B-89FA-3F7A2363A2E9}" name="Intended Audience:_x000a_List any combination of Contracting Officers, Contracting Officers (Technical), Leadership, Contracting Officer Representatives, Category Managers, Program Managers, Project Managers, Small Business Representatives, etc." dataDxfId="62"/>
  </tableColumns>
  <tableStyleInfo name="CM Agency Planning Table - yellow fill"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6D2090-20B2-467F-8BD5-D79B66FAE17F}" name="Validation_SUM_BIC_Tiers" displayName="Validation_SUM_BIC_Tiers" ref="K4:K9" totalsRowShown="0" headerRowDxfId="61" dataDxfId="60">
  <autoFilter ref="K4:K9" xr:uid="{CD6D2090-20B2-467F-8BD5-D79B66FAE17F}"/>
  <tableColumns count="1">
    <tableColumn id="1" xr3:uid="{B00EFC3D-58BD-4855-B403-31C328671400}" name="SUM + BIC Tier" dataDxfId="5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B5E6B1-EC20-4D4B-87B1-E754BFD8BC76}" name="Validation_L2Categories" displayName="Validation_L2Categories" ref="I4:I55" totalsRowShown="0" headerRowDxfId="58" dataDxfId="57">
  <autoFilter ref="I4:I55" xr:uid="{6EB5E6B1-EC20-4D4B-87B1-E754BFD8BC76}"/>
  <tableColumns count="1">
    <tableColumn id="2" xr3:uid="{62BF6121-A052-46D5-88A1-AAE0CE90BBE8}" name="L2 Category" dataDxfId="5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1618E1-EDD6-4176-9B26-708C12209CD5}" name="Validation_Agencies" displayName="Validation_Agencies" ref="B4:E33" totalsRowShown="0" headerRowDxfId="55" dataDxfId="54">
  <autoFilter ref="B4:E33" xr:uid="{211618E1-EDD6-4176-9B26-708C12209CD5}"/>
  <tableColumns count="4">
    <tableColumn id="1" xr3:uid="{49D3DA9E-5ED8-40CD-9070-4029D50F2C59}" name="Agency Name" dataDxfId="53"/>
    <tableColumn id="2" xr3:uid="{DC1E087A-E4BF-40B1-A3E8-505153DEFA50}" name="Abbreviation" dataDxfId="52"/>
    <tableColumn id="3" xr3:uid="{78802FD0-9B62-40D7-AD2E-01C8782AF936}" name="Value" dataDxfId="51"/>
    <tableColumn id="4" xr3:uid="{A1C212CD-432F-49A3-9068-3FEC351F34BF}" name="CMLC Principal" dataDxfId="5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A20BD8-DEB1-4BFE-B539-E5130E751B3C}" name="Validation_YN" displayName="Validation_YN" ref="U4:V6" totalsRowShown="0" headerRowDxfId="49" dataDxfId="48">
  <autoFilter ref="U4:V6" xr:uid="{2CA20BD8-DEB1-4BFE-B539-E5130E751B3C}"/>
  <tableColumns count="2">
    <tableColumn id="1" xr3:uid="{018A7232-79A9-4D5D-AA2F-C45E6523D394}" name="Y/N" dataDxfId="47"/>
    <tableColumn id="2" xr3:uid="{12199C06-F083-482D-8ED5-1A58D0D528EA}" name="Value" dataDxfId="46"/>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20B587B-47BC-4EC0-B406-552C2BB415FF}" name="Validation_JustificationCodes" displayName="Validation_JustificationCodes" ref="Q4:S15" totalsRowShown="0" headerRowDxfId="45" dataDxfId="44">
  <autoFilter ref="Q4:S15" xr:uid="{120B587B-47BC-4EC0-B406-552C2BB415FF}"/>
  <tableColumns count="3">
    <tableColumn id="1" xr3:uid="{78D23E24-1FD3-4E16-9A95-2DEF75BDD7C7}" name="Justification Code" dataDxfId="43"/>
    <tableColumn id="2" xr3:uid="{2DF25EEC-90C2-4D97-9FD6-236E2A175383}" name="Value" dataDxfId="42">
      <calculatedColumnFormula>R4+1</calculatedColumnFormula>
    </tableColumn>
    <tableColumn id="3" xr3:uid="{A70C2F69-0746-42EE-BBD7-46FAAA275DB6}" name="Justification Code Dropdown" dataDxfId="4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725D840-E242-4A2A-8062-788F178E7D2A}" name="Validation_AcquisitionPhases" displayName="Validation_AcquisitionPhases" ref="O4:O7" totalsRowShown="0" headerRowDxfId="40" dataDxfId="39">
  <autoFilter ref="O4:O7" xr:uid="{5725D840-E242-4A2A-8062-788F178E7D2A}"/>
  <tableColumns count="1">
    <tableColumn id="1" xr3:uid="{C146C127-8A6B-4C7A-9361-C8953ABCA87B}" name="Acquisition Phase" dataDxfId="38"/>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34BF28E-66D3-4486-B93B-B28E58132BDB}" name="Validation_Frequency" displayName="Validation_Frequency" ref="X4:X9" totalsRowShown="0" headerRowDxfId="37" dataDxfId="36">
  <autoFilter ref="X4:X9" xr:uid="{C34BF28E-66D3-4486-B93B-B28E58132BDB}"/>
  <tableColumns count="1">
    <tableColumn id="1" xr3:uid="{38828FD1-66DC-4F24-BE75-D89B2D8A8F80}" name="Frequency" dataDxfId="35"/>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00657D-E0EA-4329-9E3A-080415F6E481}" name="Validation_AoA_0_1_Tiers" displayName="Validation_AoA_0_1_Tiers" ref="M4:M9" totalsRowShown="0" headerRowDxfId="34" dataDxfId="33">
  <autoFilter ref="M4:M9" xr:uid="{1700657D-E0EA-4329-9E3A-080415F6E481}"/>
  <tableColumns count="1">
    <tableColumn id="1" xr3:uid="{CB2C83D1-F1BB-45DD-AFF9-EDC8B1649301}" name="AoAs 0/1 Tier" dataDxfId="32"/>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2AE4B0-EEE0-4852-B2D5-699E8F4BFDBD}" name="Validation_TrainingCourses" displayName="Validation_TrainingCourses" ref="Z4:Z45" totalsRowShown="0" headerRowDxfId="31">
  <autoFilter ref="Z4:Z45" xr:uid="{E52AE4B0-EEE0-4852-B2D5-699E8F4BFDBD}"/>
  <tableColumns count="1">
    <tableColumn id="1" xr3:uid="{168844E7-14A2-44CD-A183-08E6365E7E43}" name="Course #/agency, Course Name"/>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96CE241-D96C-4730-B144-62575C7EC9B2}" name="Validation_Targets" displayName="Validation_Targets" ref="AB4:AE32" totalsRowShown="0" headerRowDxfId="30" dataDxfId="29">
  <autoFilter ref="AB4:AE32" xr:uid="{496CE241-D96C-4730-B144-62575C7EC9B2}"/>
  <tableColumns count="4">
    <tableColumn id="1" xr3:uid="{48E5F589-955D-4CEB-B43E-0CF04C53D968}" name="Agency" dataDxfId="28"/>
    <tableColumn id="2" xr3:uid="{C701724F-96C5-4039-A9DD-54DDFF842DC0}" name="SUM Target" dataDxfId="27"/>
    <tableColumn id="3" xr3:uid="{514D5918-E7A6-4FAE-B3A0-203CC328CC91}" name="BIC Target" dataDxfId="26"/>
    <tableColumn id="4" xr3:uid="{C51283CA-3316-4237-9F80-3C57D40B383A}" name="Training Target" dataDxfId="25"/>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11AC7E7-A9A6-4953-B625-B737C1FDDD76}" name="Validation_CM_Rankings" displayName="Validation_CM_Rankings" ref="AG4:AH8" totalsRowShown="0" headerRowDxfId="24" dataDxfId="23">
  <autoFilter ref="AG4:AH8" xr:uid="{C11AC7E7-A9A6-4953-B625-B737C1FDDD76}"/>
  <tableColumns count="2">
    <tableColumn id="1" xr3:uid="{EBDF5D63-743E-46C1-B5A2-A9BFA7BB6720}" name="Ranking" dataDxfId="22"/>
    <tableColumn id="2" xr3:uid="{13C3FEA5-5DF5-461C-A094-556EEC0A44CB}" name="Maturity" dataDxfId="21"/>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57C0CAC-72A4-4691-85FA-779FA3B9A421}" name="Validation_L1Categories" displayName="Validation_L1Categories" ref="G4:G14" totalsRowShown="0" headerRowDxfId="20" dataDxfId="19" tableBorderDxfId="18">
  <autoFilter ref="G4:G14" xr:uid="{257C0CAC-72A4-4691-85FA-779FA3B9A421}"/>
  <tableColumns count="1">
    <tableColumn id="1" xr3:uid="{2BF85CB9-A69E-4F1B-928E-A10F13DC3D4E}" name="L1 Category" dataDxfId="1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2239801-8BCF-47A3-A6B9-6F710A9E7353}" name="Validation_YN29" displayName="Validation_YN29" ref="AB55:AC58" totalsRowShown="0" headerRowDxfId="16" dataDxfId="15">
  <autoFilter ref="AB55:AC58" xr:uid="{E2239801-8BCF-47A3-A6B9-6F710A9E7353}"/>
  <tableColumns count="2">
    <tableColumn id="1" xr3:uid="{CBF05FF0-E317-4942-B1C9-565C925B513E}" name="Y/N" dataDxfId="14"/>
    <tableColumn id="2" xr3:uid="{7712516D-9E6A-403F-A313-7DFC9020DB52}" name="Value" dataDxfId="13"/>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BAA54C6-E520-4193-AA06-8FC00361C23F}" name="Table18" displayName="Table18" ref="AK47:CB75" totalsRowShown="0" headerRowDxfId="12" dataDxfId="11" tableBorderDxfId="10">
  <autoFilter ref="AK47:CB75" xr:uid="{FBAA54C6-E520-4193-AA06-8FC00361C23F}"/>
  <tableColumns count="44">
    <tableColumn id="1" xr3:uid="{67A49653-C40A-434E-842E-D649015E0342}" name="Agency" dataDxfId="9"/>
    <tableColumn id="2" xr3:uid="{67D65217-B2E1-4C50-938D-92E203FCCC36}" name="A1"/>
    <tableColumn id="3" xr3:uid="{DBAF62C2-067D-425C-B263-CC97DC583FDD}" name="A2"/>
    <tableColumn id="4" xr3:uid="{0F416754-7F54-493F-BD05-0A0D69BEB816}" name="A3"/>
    <tableColumn id="5" xr3:uid="{2C223D46-F855-4847-B2B8-B800CB29ED85}" name="A4"/>
    <tableColumn id="6" xr3:uid="{9A01BD25-41F9-401D-AA21-7E6CD0226A85}" name="B1"/>
    <tableColumn id="7" xr3:uid="{E5E57FE3-4017-43FA-864F-53D9B455CF12}" name="B2"/>
    <tableColumn id="8" xr3:uid="{8C303074-8ACD-4871-9E1F-923C83FC7D7B}" name="B3"/>
    <tableColumn id="9" xr3:uid="{EBAD60EE-52DB-4F0B-842F-44DEEE3E4E07}" name="B4"/>
    <tableColumn id="10" xr3:uid="{C0397419-A615-48DF-9232-8B1DB1D696BF}" name="C1"/>
    <tableColumn id="11" xr3:uid="{984701F7-3A3C-4B38-B806-6D1865DC3F5D}" name="C2"/>
    <tableColumn id="12" xr3:uid="{12C1E4CE-5493-45E3-B523-6D71B7B6AAA0}" name="C3"/>
    <tableColumn id="13" xr3:uid="{C3F7E811-1C24-400E-8A24-B61E9E57AFBB}" name="C4"/>
    <tableColumn id="14" xr3:uid="{9FDDDAA3-8C0F-42CB-B234-3A71ADEB0F26}" name="D1"/>
    <tableColumn id="15" xr3:uid="{E637E0DB-B22E-49A4-AB28-BE07BDA9D59F}" name="D2"/>
    <tableColumn id="16" xr3:uid="{48A70291-247D-470C-BCA2-7490A159872C}" name="D3a"/>
    <tableColumn id="35" xr3:uid="{909FE8B2-71EB-4496-B4D2-DA80C94AB648}" name="D3b"/>
    <tableColumn id="34" xr3:uid="{FE2D76DF-0153-4809-AAFA-31C218B2A5A7}" name="D3c"/>
    <tableColumn id="17" xr3:uid="{ED4150C7-19AE-4790-AECA-064ACDD5B090}" name="D4a"/>
    <tableColumn id="38" xr3:uid="{57F4A20D-9935-4E0E-A139-7C88BAFD652C}" name="D4b"/>
    <tableColumn id="37" xr3:uid="{DA2906C7-4CC6-4952-8F01-1AFDFFBB6BCC}" name="D4c"/>
    <tableColumn id="36" xr3:uid="{C4660E28-85F7-441A-A73E-EF126F7D7820}" name="D4d"/>
    <tableColumn id="18" xr3:uid="{CFF5540D-D7CC-4FBB-AAB7-697CC5A3D9FE}" name="E1a"/>
    <tableColumn id="19" xr3:uid="{2D691F6F-1384-4602-9FA6-6D8DFA2D9DB7}" name="E1b"/>
    <tableColumn id="20" xr3:uid="{73AE9FB9-4E1D-4AE0-A0FB-8FA0A20D7237}" name="E2"/>
    <tableColumn id="39" xr3:uid="{F42904ED-E1BC-459E-A39F-E472D01786BC}" name="E3a"/>
    <tableColumn id="21" xr3:uid="{4ABA9B34-33BC-43A3-B765-B4BE9E9ED18E}" name="E3b"/>
    <tableColumn id="40" xr3:uid="{7E5703DB-3F84-415B-AB01-59C8D52C03EB}" name="E4a"/>
    <tableColumn id="22" xr3:uid="{4A6CBA03-9231-493F-BB84-B61CC726F330}" name="E4b"/>
    <tableColumn id="23" xr3:uid="{77713DB3-5719-4C5C-9DAE-A796C5593E60}" name="F1"/>
    <tableColumn id="24" xr3:uid="{621D8B85-CCDB-4992-BA68-87050CADD693}" name="F2"/>
    <tableColumn id="25" xr3:uid="{61A23F17-0A3B-40B3-BEBA-78B587E825A7}" name="F3"/>
    <tableColumn id="26" xr3:uid="{44BC2BC0-60AB-4E31-A569-65D1BCF5FBF5}" name="F4"/>
    <tableColumn id="27" xr3:uid="{DDCAE4C3-925D-4A1A-BF45-ACD6D7521FAE}" name="G1"/>
    <tableColumn id="28" xr3:uid="{D44DA0C2-A633-4C92-AD9A-DD51C0519C76}" name="G2"/>
    <tableColumn id="42" xr3:uid="{6CF40CF5-214D-42EF-8CAA-E2D98B2E2E2D}" name="G3a"/>
    <tableColumn id="29" xr3:uid="{A608559A-3741-4BD0-821D-2408A0517F62}" name="G3b"/>
    <tableColumn id="44" xr3:uid="{9AEFCD1A-4EED-4E1E-B3E7-B553C352FC15}" name="G4a"/>
    <tableColumn id="43" xr3:uid="{8A6157EA-F4A1-4539-80FC-27BDBE111F84}" name="G4b"/>
    <tableColumn id="30" xr3:uid="{81313870-A349-47D4-A84F-716758A38FAC}" name="G4c"/>
    <tableColumn id="31" xr3:uid="{D18D077C-BB27-4293-8D95-616A90A73912}" name="H1"/>
    <tableColumn id="32" xr3:uid="{7D0332CF-0F38-4CA4-AFC3-6C70FB6CB06E}" name="H2"/>
    <tableColumn id="33" xr3:uid="{609EB28B-8CB0-4998-BD70-A0E66508A5F5}" name="H3"/>
    <tableColumn id="41" xr3:uid="{894B4E91-B88B-4303-B199-650F8346737E}" name="H4" dataDxfId="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sa.zoomgov.com/w/1615157053?tk=CAnY-sK_HAP2NydHHeH0ohI1XToWz7WPlvttObVay1k.DQYAAAAAYEVXPRZpbDIyMWk5dFNfaS1ZVVNIbWhrWUlRAAAAAAAAAAAAAAAAAAAAAAAAAAAAAAAAAAAAAA&amp;pwd=TVFxelBqWHdZTFlESm14T2RZSGdLdz09&amp;uuid=WN_eO3FCwUiSJKL4Og2INrtjA" TargetMode="External"/><Relationship Id="rId13" Type="http://schemas.openxmlformats.org/officeDocument/2006/relationships/printerSettings" Target="../printerSettings/printerSettings1.bin"/><Relationship Id="rId3" Type="http://schemas.openxmlformats.org/officeDocument/2006/relationships/hyperlink" Target="https://acquisitiongateway.gov/category-management" TargetMode="External"/><Relationship Id="rId7" Type="http://schemas.openxmlformats.org/officeDocument/2006/relationships/hyperlink" Target="https://gsa.zoomgov.com/w/1613263510?tk=37SiRE68xrRqtuPOd-UcFQwAaf3T8aLe0Q--rcUfqdI.DQYAAAAAYChylhZ6SjF4MFNxZVNnLTdqaDg5bjhOX2xnAAAAAAAAAAAAAAAAAAAAAAAAAAAAAAAAAAAAAA&amp;pwd=ZXJTTU5jSllzbUxkbE1qVk1yRHRmUT09&amp;uuid=WN__x3tT3fKSZK_z9Yk_BTOsg" TargetMode="External"/><Relationship Id="rId12" Type="http://schemas.openxmlformats.org/officeDocument/2006/relationships/hyperlink" Target="https://acquisitiongateway.gov/category-management/resources/4151" TargetMode="External"/><Relationship Id="rId2" Type="http://schemas.openxmlformats.org/officeDocument/2006/relationships/hyperlink" Target="https://acquisitiongateway.gov/category-management/resources/4163" TargetMode="External"/><Relationship Id="rId1" Type="http://schemas.openxmlformats.org/officeDocument/2006/relationships/hyperlink" Target="https://d2d.gsa.gov/report/government-wide-category-management-category-reports" TargetMode="External"/><Relationship Id="rId6" Type="http://schemas.openxmlformats.org/officeDocument/2006/relationships/hyperlink" Target="https://www.whitehouse.gov/wp-content/uploads/2021/12/M-22-03.pdf" TargetMode="External"/><Relationship Id="rId11" Type="http://schemas.openxmlformats.org/officeDocument/2006/relationships/hyperlink" Target="https://www.gao.gov/products/gao-21-40" TargetMode="External"/><Relationship Id="rId5" Type="http://schemas.openxmlformats.org/officeDocument/2006/relationships/hyperlink" Target="https://www.whitehouse.gov/wp-content/uploads/2019/03/M-19-13.pdf" TargetMode="External"/><Relationship Id="rId10" Type="http://schemas.openxmlformats.org/officeDocument/2006/relationships/hyperlink" Target="https://www.whitehouse.gov/wp-content/uploads/2023/02/M-23-11-Creating-a-More-Diverse-and-Resilient-Federal-Marketplace.pdf" TargetMode="External"/><Relationship Id="rId4" Type="http://schemas.openxmlformats.org/officeDocument/2006/relationships/hyperlink" Target="https://acquisitiongateway.gov/category-management/resources/4151" TargetMode="External"/><Relationship Id="rId9" Type="http://schemas.openxmlformats.org/officeDocument/2006/relationships/hyperlink" Target="https://www.federalregister.gov/documents/2021/01/25/2021-01753/advancing-racial-equity-and-support-for-underserved-communities-through-the-federal-governmen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acquisitiongateway.gov/agency-planning"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7.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B64A-66B3-4464-B7D2-64C9A879FF5D}">
  <sheetPr codeName="Sheet1">
    <tabColor theme="4"/>
  </sheetPr>
  <dimension ref="A1:Z1046"/>
  <sheetViews>
    <sheetView showGridLines="0" tabSelected="1" zoomScale="80" zoomScaleNormal="80" workbookViewId="0">
      <selection activeCell="C18" sqref="C18:G18"/>
    </sheetView>
  </sheetViews>
  <sheetFormatPr defaultColWidth="0" defaultRowHeight="14.5" zeroHeight="1" x14ac:dyDescent="0.35"/>
  <cols>
    <col min="1" max="1" width="1.453125" style="10" customWidth="1"/>
    <col min="2" max="2" width="8.453125" style="10" customWidth="1"/>
    <col min="3" max="3" width="8.81640625" style="10" customWidth="1"/>
    <col min="4" max="4" width="21.36328125" style="10" customWidth="1"/>
    <col min="5" max="5" width="47.1796875" style="10" customWidth="1"/>
    <col min="6" max="6" width="8.6328125" style="10" customWidth="1"/>
    <col min="7" max="7" width="50.1796875" style="10" customWidth="1"/>
    <col min="8" max="8" width="8.453125" style="10" customWidth="1"/>
    <col min="9" max="9" width="8.1796875" style="10" customWidth="1"/>
    <col min="10" max="13" width="9.1796875" style="10" hidden="1" customWidth="1"/>
    <col min="14" max="21" width="8.453125" style="10" hidden="1" customWidth="1"/>
    <col min="22" max="26" width="14.81640625" style="10" hidden="1" customWidth="1"/>
    <col min="27" max="16384" width="14.453125" style="10" hidden="1"/>
  </cols>
  <sheetData>
    <row r="1" spans="2:8" s="1" customFormat="1" ht="13" x14ac:dyDescent="0.3">
      <c r="B1" s="140"/>
    </row>
    <row r="2" spans="2:8" s="212" customFormat="1" ht="30.5" x14ac:dyDescent="0.65">
      <c r="B2" s="99" t="s">
        <v>305</v>
      </c>
      <c r="C2" s="213"/>
      <c r="D2" s="213"/>
      <c r="E2" s="213"/>
      <c r="F2" s="213"/>
      <c r="G2" s="213"/>
      <c r="H2" s="213"/>
    </row>
    <row r="3" spans="2:8" s="109" customFormat="1" ht="18" x14ac:dyDescent="0.4">
      <c r="B3" s="7" t="s">
        <v>1816</v>
      </c>
      <c r="C3" s="210"/>
      <c r="D3" s="210"/>
      <c r="E3" s="211"/>
      <c r="F3" s="210"/>
      <c r="G3" s="210"/>
      <c r="H3" s="205"/>
    </row>
    <row r="4" spans="2:8" s="172" customFormat="1" ht="256" customHeight="1" x14ac:dyDescent="0.15">
      <c r="B4" s="176"/>
      <c r="C4" s="334" t="s">
        <v>1819</v>
      </c>
      <c r="D4" s="334"/>
      <c r="E4" s="334"/>
      <c r="F4" s="334"/>
      <c r="G4" s="334"/>
      <c r="H4" s="177"/>
    </row>
    <row r="5" spans="2:8" s="109" customFormat="1" ht="18" x14ac:dyDescent="0.4">
      <c r="B5" s="7" t="s">
        <v>281</v>
      </c>
      <c r="C5" s="210"/>
      <c r="D5" s="210"/>
      <c r="E5" s="211"/>
      <c r="F5" s="210"/>
      <c r="G5" s="210"/>
      <c r="H5" s="205"/>
    </row>
    <row r="6" spans="2:8" s="172" customFormat="1" ht="5.5" x14ac:dyDescent="0.15">
      <c r="B6" s="180"/>
      <c r="C6" s="181"/>
      <c r="D6" s="181"/>
      <c r="E6" s="182"/>
      <c r="F6" s="181"/>
      <c r="G6" s="181"/>
    </row>
    <row r="7" spans="2:8" x14ac:dyDescent="0.35">
      <c r="B7" s="178"/>
      <c r="C7" s="101" t="s">
        <v>232</v>
      </c>
      <c r="D7" s="95"/>
      <c r="E7" s="179"/>
      <c r="F7" s="95"/>
      <c r="G7" s="335" t="s">
        <v>293</v>
      </c>
    </row>
    <row r="8" spans="2:8" s="172" customFormat="1" ht="5.5" x14ac:dyDescent="0.15">
      <c r="B8" s="180"/>
      <c r="C8" s="181"/>
      <c r="D8" s="181"/>
      <c r="E8" s="182"/>
      <c r="F8" s="181"/>
      <c r="G8" s="335"/>
    </row>
    <row r="9" spans="2:8" ht="25.5" x14ac:dyDescent="0.55000000000000004">
      <c r="B9" s="233"/>
      <c r="C9" s="168"/>
      <c r="D9" s="84" t="s">
        <v>141</v>
      </c>
      <c r="E9" s="97" t="s">
        <v>105</v>
      </c>
      <c r="F9" s="134">
        <f>IFERROR(INDEX(Validation_Agencies[Abbreviation],MATCH(Agency,Validation_Agencies[Agency Name],0)),"")</f>
        <v>0</v>
      </c>
      <c r="G9" s="335"/>
      <c r="H9" s="168"/>
    </row>
    <row r="10" spans="2:8" s="1" customFormat="1" ht="13" x14ac:dyDescent="0.3">
      <c r="B10" s="100"/>
      <c r="C10" s="100"/>
      <c r="D10" s="100"/>
      <c r="E10" s="100"/>
      <c r="F10" s="100"/>
      <c r="G10" s="100"/>
      <c r="H10" s="100"/>
    </row>
    <row r="11" spans="2:8" s="109" customFormat="1" ht="18" x14ac:dyDescent="0.4">
      <c r="B11" s="7" t="s">
        <v>247</v>
      </c>
      <c r="C11" s="205"/>
      <c r="D11" s="205"/>
      <c r="E11" s="204"/>
      <c r="F11" s="205"/>
      <c r="G11" s="205"/>
      <c r="H11" s="205"/>
    </row>
    <row r="12" spans="2:8" s="172" customFormat="1" ht="5.5" x14ac:dyDescent="0.15">
      <c r="B12" s="175"/>
      <c r="C12" s="175"/>
      <c r="D12" s="175"/>
      <c r="E12" s="175"/>
      <c r="F12" s="175"/>
      <c r="G12" s="175"/>
      <c r="H12" s="175"/>
    </row>
    <row r="13" spans="2:8" x14ac:dyDescent="0.35">
      <c r="B13" s="171"/>
      <c r="C13" s="337" t="s">
        <v>1776</v>
      </c>
      <c r="D13" s="337"/>
      <c r="E13" s="337"/>
      <c r="F13" s="337"/>
      <c r="G13" s="337"/>
      <c r="H13" s="168"/>
    </row>
    <row r="14" spans="2:8" x14ac:dyDescent="0.35">
      <c r="B14" s="171"/>
      <c r="C14" s="337"/>
      <c r="D14" s="337"/>
      <c r="E14" s="337"/>
      <c r="F14" s="337"/>
      <c r="G14" s="337"/>
      <c r="H14" s="168"/>
    </row>
    <row r="15" spans="2:8" ht="13.25" customHeight="1" x14ac:dyDescent="0.35">
      <c r="B15" s="171"/>
      <c r="C15" s="337"/>
      <c r="D15" s="337"/>
      <c r="E15" s="337"/>
      <c r="F15" s="337"/>
      <c r="G15" s="337"/>
      <c r="H15" s="168"/>
    </row>
    <row r="16" spans="2:8" ht="6" customHeight="1" x14ac:dyDescent="0.35">
      <c r="B16" s="171"/>
      <c r="C16" s="337"/>
      <c r="D16" s="337"/>
      <c r="E16" s="337"/>
      <c r="F16" s="337"/>
      <c r="G16" s="337"/>
      <c r="H16" s="168"/>
    </row>
    <row r="17" spans="2:8" s="172" customFormat="1" ht="5.5" x14ac:dyDescent="0.15">
      <c r="B17" s="173"/>
      <c r="C17" s="174"/>
      <c r="D17" s="174"/>
      <c r="E17" s="174"/>
      <c r="F17" s="174"/>
      <c r="G17" s="174"/>
      <c r="H17" s="175"/>
    </row>
    <row r="18" spans="2:8" ht="15" thickBot="1" x14ac:dyDescent="0.4">
      <c r="B18" s="171"/>
      <c r="C18" s="336" t="s">
        <v>282</v>
      </c>
      <c r="D18" s="336"/>
      <c r="E18" s="336"/>
      <c r="F18" s="336"/>
      <c r="G18" s="336"/>
      <c r="H18" s="168"/>
    </row>
    <row r="19" spans="2:8" s="88" customFormat="1" x14ac:dyDescent="0.35">
      <c r="B19" s="183"/>
      <c r="D19" s="135" t="s">
        <v>239</v>
      </c>
      <c r="E19" s="108" t="s">
        <v>241</v>
      </c>
      <c r="F19" s="108"/>
      <c r="G19" s="107"/>
      <c r="H19" s="184"/>
    </row>
    <row r="20" spans="2:8" s="88" customFormat="1" x14ac:dyDescent="0.35">
      <c r="B20" s="183"/>
      <c r="D20" s="136" t="s">
        <v>238</v>
      </c>
      <c r="E20" s="141" t="s">
        <v>284</v>
      </c>
      <c r="F20" s="107"/>
      <c r="G20" s="107"/>
      <c r="H20" s="184"/>
    </row>
    <row r="21" spans="2:8" s="88" customFormat="1" x14ac:dyDescent="0.35">
      <c r="B21" s="183"/>
      <c r="D21" s="137" t="s">
        <v>237</v>
      </c>
      <c r="E21" s="108" t="s">
        <v>242</v>
      </c>
      <c r="F21" s="107"/>
      <c r="G21" s="107"/>
      <c r="H21" s="184"/>
    </row>
    <row r="22" spans="2:8" s="88" customFormat="1" x14ac:dyDescent="0.35">
      <c r="B22" s="183"/>
      <c r="D22" s="138" t="s">
        <v>240</v>
      </c>
      <c r="E22" s="108" t="s">
        <v>243</v>
      </c>
      <c r="F22" s="107"/>
      <c r="G22" s="107"/>
      <c r="H22" s="184"/>
    </row>
    <row r="23" spans="2:8" s="185" customFormat="1" ht="5.5" x14ac:dyDescent="0.35">
      <c r="B23" s="186"/>
      <c r="E23" s="187"/>
      <c r="F23" s="188"/>
      <c r="G23" s="188"/>
      <c r="H23" s="189"/>
    </row>
    <row r="24" spans="2:8" s="88" customFormat="1" x14ac:dyDescent="0.35">
      <c r="B24" s="183"/>
      <c r="C24" s="81" t="s">
        <v>283</v>
      </c>
      <c r="E24" s="108"/>
      <c r="F24" s="107"/>
      <c r="G24" s="107"/>
      <c r="H24" s="184"/>
    </row>
    <row r="25" spans="2:8" s="88" customFormat="1" x14ac:dyDescent="0.35">
      <c r="B25" s="183"/>
      <c r="D25" s="338" t="s">
        <v>298</v>
      </c>
      <c r="E25" s="338"/>
      <c r="F25" s="338"/>
      <c r="G25" s="338"/>
      <c r="H25" s="184"/>
    </row>
    <row r="26" spans="2:8" s="88" customFormat="1" x14ac:dyDescent="0.35">
      <c r="B26" s="183"/>
      <c r="D26" s="338"/>
      <c r="E26" s="338"/>
      <c r="F26" s="338"/>
      <c r="G26" s="338"/>
      <c r="H26" s="184"/>
    </row>
    <row r="27" spans="2:8" s="88" customFormat="1" x14ac:dyDescent="0.35">
      <c r="B27" s="183"/>
      <c r="D27" s="338"/>
      <c r="E27" s="338"/>
      <c r="F27" s="338"/>
      <c r="G27" s="338"/>
      <c r="H27" s="184"/>
    </row>
    <row r="28" spans="2:8" s="88" customFormat="1" x14ac:dyDescent="0.35">
      <c r="B28" s="183"/>
      <c r="D28" s="338"/>
      <c r="E28" s="338"/>
      <c r="F28" s="338"/>
      <c r="G28" s="338"/>
      <c r="H28" s="184"/>
    </row>
    <row r="29" spans="2:8" s="88" customFormat="1" x14ac:dyDescent="0.35">
      <c r="B29" s="183"/>
      <c r="D29" s="338"/>
      <c r="E29" s="338"/>
      <c r="F29" s="338"/>
      <c r="G29" s="338"/>
      <c r="H29" s="184"/>
    </row>
    <row r="30" spans="2:8" s="1" customFormat="1" ht="13" x14ac:dyDescent="0.3">
      <c r="B30" s="190"/>
      <c r="C30" s="191"/>
      <c r="D30" s="191"/>
      <c r="E30" s="49"/>
      <c r="F30" s="191"/>
      <c r="G30" s="191"/>
      <c r="H30" s="100"/>
    </row>
    <row r="31" spans="2:8" s="109" customFormat="1" ht="18" x14ac:dyDescent="0.4">
      <c r="B31" s="7" t="s">
        <v>306</v>
      </c>
      <c r="C31" s="210"/>
      <c r="D31" s="210"/>
      <c r="E31" s="211"/>
      <c r="F31" s="210"/>
      <c r="G31" s="210"/>
      <c r="H31" s="205"/>
    </row>
    <row r="32" spans="2:8" s="172" customFormat="1" ht="5" customHeight="1" x14ac:dyDescent="0.15">
      <c r="B32" s="180"/>
      <c r="C32" s="181"/>
      <c r="D32" s="181"/>
      <c r="E32" s="182"/>
      <c r="F32" s="181"/>
      <c r="G32" s="181"/>
    </row>
    <row r="33" spans="1:21" hidden="1" x14ac:dyDescent="0.35">
      <c r="B33" s="171"/>
      <c r="C33" s="331"/>
      <c r="D33" s="331"/>
      <c r="E33" s="331"/>
      <c r="F33" s="331"/>
      <c r="G33" s="331"/>
      <c r="H33" s="168"/>
    </row>
    <row r="34" spans="1:21" hidden="1" x14ac:dyDescent="0.35">
      <c r="B34" s="171"/>
      <c r="C34" s="331"/>
      <c r="D34" s="331"/>
      <c r="E34" s="331"/>
      <c r="F34" s="331"/>
      <c r="G34" s="331"/>
      <c r="H34" s="168"/>
    </row>
    <row r="35" spans="1:21" hidden="1" x14ac:dyDescent="0.35">
      <c r="B35" s="171"/>
      <c r="C35" s="331"/>
      <c r="D35" s="331"/>
      <c r="E35" s="331"/>
      <c r="F35" s="331"/>
      <c r="G35" s="331"/>
      <c r="H35" s="168"/>
    </row>
    <row r="36" spans="1:21" s="172" customFormat="1" ht="5.5" x14ac:dyDescent="0.15">
      <c r="B36" s="173"/>
      <c r="C36" s="174"/>
      <c r="D36" s="174"/>
      <c r="E36" s="174"/>
      <c r="F36" s="174"/>
      <c r="G36" s="174"/>
      <c r="H36" s="175"/>
    </row>
    <row r="37" spans="1:21" x14ac:dyDescent="0.35">
      <c r="B37" s="171"/>
      <c r="C37" s="101" t="s">
        <v>301</v>
      </c>
      <c r="D37" s="96"/>
      <c r="E37" s="96"/>
      <c r="F37" s="96"/>
      <c r="G37" s="333" t="s">
        <v>231</v>
      </c>
      <c r="H37" s="168"/>
    </row>
    <row r="38" spans="1:21" s="172" customFormat="1" ht="5.5" x14ac:dyDescent="0.15">
      <c r="B38" s="173"/>
      <c r="C38" s="174"/>
      <c r="D38" s="174"/>
      <c r="E38" s="174"/>
      <c r="F38" s="174"/>
      <c r="G38" s="333"/>
      <c r="H38" s="175"/>
    </row>
    <row r="39" spans="1:21" ht="29" x14ac:dyDescent="0.35">
      <c r="B39" s="232"/>
      <c r="D39" s="84" t="s">
        <v>302</v>
      </c>
      <c r="E39" s="98"/>
      <c r="F39" s="96"/>
      <c r="G39" s="333"/>
      <c r="H39" s="168"/>
    </row>
    <row r="40" spans="1:21" s="172" customFormat="1" ht="5.5" customHeight="1" x14ac:dyDescent="0.15">
      <c r="B40" s="173"/>
      <c r="C40" s="174"/>
      <c r="D40" s="181"/>
      <c r="E40" s="181"/>
      <c r="F40" s="181"/>
      <c r="G40" s="235"/>
      <c r="H40" s="175"/>
    </row>
    <row r="41" spans="1:21" s="172" customFormat="1" ht="5.5" x14ac:dyDescent="0.15">
      <c r="B41" s="173"/>
      <c r="C41" s="174"/>
      <c r="D41" s="181"/>
      <c r="E41" s="181"/>
      <c r="F41" s="181"/>
      <c r="G41" s="192"/>
      <c r="H41" s="175"/>
    </row>
    <row r="42" spans="1:21" x14ac:dyDescent="0.35">
      <c r="B42" s="171"/>
      <c r="C42" s="332" t="s">
        <v>287</v>
      </c>
      <c r="D42" s="332"/>
      <c r="E42" s="332"/>
      <c r="F42" s="332"/>
      <c r="G42" s="332"/>
      <c r="H42" s="168"/>
    </row>
    <row r="43" spans="1:21" x14ac:dyDescent="0.35">
      <c r="B43" s="171"/>
      <c r="C43" s="332"/>
      <c r="D43" s="332"/>
      <c r="E43" s="332"/>
      <c r="F43" s="332"/>
      <c r="G43" s="332"/>
      <c r="H43" s="168"/>
    </row>
    <row r="44" spans="1:21" s="1" customFormat="1" ht="13" x14ac:dyDescent="0.3">
      <c r="B44" s="190"/>
      <c r="C44" s="102"/>
      <c r="D44" s="199"/>
      <c r="E44" s="199"/>
      <c r="F44" s="199"/>
      <c r="G44" s="199"/>
      <c r="H44" s="100"/>
      <c r="M44" s="18"/>
    </row>
    <row r="45" spans="1:21" s="109" customFormat="1" ht="18" x14ac:dyDescent="0.4">
      <c r="B45" s="7" t="s">
        <v>0</v>
      </c>
      <c r="C45" s="202"/>
      <c r="D45" s="202"/>
      <c r="E45" s="202"/>
      <c r="F45" s="202"/>
      <c r="G45" s="202"/>
      <c r="H45" s="205"/>
      <c r="M45" s="206"/>
    </row>
    <row r="46" spans="1:21" s="172" customFormat="1" ht="5.5" x14ac:dyDescent="0.15">
      <c r="B46" s="173"/>
      <c r="C46" s="174"/>
      <c r="D46" s="174"/>
      <c r="E46" s="174"/>
      <c r="F46" s="174"/>
      <c r="G46" s="174"/>
      <c r="H46" s="175"/>
      <c r="M46" s="195"/>
    </row>
    <row r="47" spans="1:21" ht="14.5" customHeight="1" x14ac:dyDescent="0.35">
      <c r="A47" s="1"/>
      <c r="C47" s="329" t="s">
        <v>1870</v>
      </c>
      <c r="D47" s="329"/>
      <c r="E47" s="329"/>
      <c r="F47" s="329"/>
      <c r="G47" s="329"/>
      <c r="H47" s="100"/>
      <c r="I47" s="1"/>
      <c r="J47" s="1"/>
      <c r="K47" s="1"/>
      <c r="L47" s="1"/>
      <c r="M47" s="18"/>
      <c r="N47" s="1"/>
      <c r="O47" s="1"/>
      <c r="P47" s="1"/>
      <c r="Q47" s="1"/>
      <c r="R47" s="1"/>
      <c r="S47" s="1"/>
      <c r="T47" s="1"/>
      <c r="U47" s="1"/>
    </row>
    <row r="48" spans="1:21" x14ac:dyDescent="0.35">
      <c r="A48" s="1"/>
      <c r="C48" s="329"/>
      <c r="D48" s="329"/>
      <c r="E48" s="329"/>
      <c r="F48" s="329"/>
      <c r="G48" s="329"/>
      <c r="H48" s="100"/>
      <c r="I48" s="1"/>
      <c r="J48" s="1"/>
      <c r="K48" s="1"/>
      <c r="L48" s="1"/>
      <c r="M48" s="18"/>
      <c r="N48" s="1"/>
      <c r="O48" s="1"/>
      <c r="P48" s="1"/>
      <c r="Q48" s="1"/>
      <c r="R48" s="1"/>
      <c r="S48" s="1"/>
      <c r="T48" s="1"/>
      <c r="U48" s="1"/>
    </row>
    <row r="49" spans="1:21" x14ac:dyDescent="0.35">
      <c r="A49" s="1"/>
      <c r="C49" s="329"/>
      <c r="D49" s="329"/>
      <c r="E49" s="329"/>
      <c r="F49" s="329"/>
      <c r="G49" s="329"/>
      <c r="H49" s="100"/>
      <c r="I49" s="1"/>
      <c r="J49" s="1"/>
      <c r="K49" s="1"/>
      <c r="L49" s="1"/>
      <c r="M49" s="18"/>
      <c r="N49" s="1"/>
      <c r="O49" s="1"/>
      <c r="P49" s="1"/>
      <c r="Q49" s="1"/>
      <c r="R49" s="1"/>
      <c r="S49" s="1"/>
      <c r="T49" s="1"/>
      <c r="U49" s="1"/>
    </row>
    <row r="50" spans="1:21" s="1" customFormat="1" ht="13" customHeight="1" x14ac:dyDescent="0.3">
      <c r="C50" s="329"/>
      <c r="D50" s="329"/>
      <c r="E50" s="329"/>
      <c r="F50" s="329"/>
      <c r="G50" s="329"/>
      <c r="H50" s="100"/>
      <c r="M50" s="17"/>
    </row>
    <row r="51" spans="1:21" s="109" customFormat="1" ht="18" x14ac:dyDescent="0.4">
      <c r="B51" s="7" t="s">
        <v>288</v>
      </c>
      <c r="C51" s="203"/>
      <c r="D51" s="203"/>
      <c r="E51" s="203"/>
      <c r="F51" s="203"/>
      <c r="G51" s="203"/>
      <c r="H51" s="205"/>
      <c r="M51" s="209"/>
    </row>
    <row r="52" spans="1:21" s="172" customFormat="1" ht="5.5" x14ac:dyDescent="0.15">
      <c r="B52" s="173"/>
      <c r="C52" s="234"/>
      <c r="D52" s="234"/>
      <c r="E52" s="234"/>
      <c r="F52" s="234"/>
      <c r="G52" s="234"/>
      <c r="H52" s="175"/>
      <c r="M52" s="201"/>
    </row>
    <row r="53" spans="1:21" x14ac:dyDescent="0.35">
      <c r="B53" s="167"/>
      <c r="C53" s="331" t="s">
        <v>299</v>
      </c>
      <c r="D53" s="331"/>
      <c r="E53" s="331"/>
      <c r="F53" s="331"/>
      <c r="G53" s="331"/>
      <c r="H53" s="168"/>
      <c r="M53" s="196"/>
    </row>
    <row r="54" spans="1:21" x14ac:dyDescent="0.35">
      <c r="B54" s="167"/>
      <c r="C54" s="331"/>
      <c r="D54" s="331"/>
      <c r="E54" s="331"/>
      <c r="F54" s="331"/>
      <c r="G54" s="331"/>
      <c r="H54" s="168"/>
      <c r="M54" s="196"/>
    </row>
    <row r="55" spans="1:21" x14ac:dyDescent="0.35">
      <c r="B55" s="167"/>
      <c r="C55" s="331"/>
      <c r="D55" s="331"/>
      <c r="E55" s="331"/>
      <c r="F55" s="331"/>
      <c r="G55" s="331"/>
      <c r="H55" s="168"/>
      <c r="M55" s="196"/>
    </row>
    <row r="56" spans="1:21" s="172" customFormat="1" ht="5.5" x14ac:dyDescent="0.15">
      <c r="B56" s="200"/>
      <c r="C56" s="193"/>
      <c r="D56" s="200"/>
      <c r="E56" s="200"/>
      <c r="F56" s="200"/>
      <c r="G56" s="200"/>
      <c r="H56" s="175"/>
      <c r="M56" s="201"/>
    </row>
    <row r="57" spans="1:21" x14ac:dyDescent="0.35">
      <c r="B57" s="167"/>
      <c r="C57" s="108" t="s">
        <v>1</v>
      </c>
      <c r="D57" s="167"/>
      <c r="E57" s="167"/>
      <c r="F57" s="167"/>
      <c r="G57" s="167"/>
      <c r="H57" s="168"/>
      <c r="M57" s="196"/>
    </row>
    <row r="58" spans="1:21" x14ac:dyDescent="0.35">
      <c r="B58" s="168"/>
      <c r="D58" s="166" t="s">
        <v>233</v>
      </c>
      <c r="E58" s="168"/>
      <c r="F58" s="168"/>
      <c r="G58" s="168"/>
      <c r="H58" s="168"/>
      <c r="M58" s="196"/>
    </row>
    <row r="59" spans="1:21" x14ac:dyDescent="0.35">
      <c r="B59" s="168"/>
      <c r="D59" s="166" t="s">
        <v>234</v>
      </c>
      <c r="E59" s="168"/>
      <c r="F59" s="168"/>
      <c r="G59" s="168"/>
      <c r="H59" s="168"/>
    </row>
    <row r="60" spans="1:21" x14ac:dyDescent="0.35">
      <c r="B60" s="168"/>
      <c r="D60" s="166" t="s">
        <v>286</v>
      </c>
      <c r="E60" s="168"/>
      <c r="F60" s="168"/>
      <c r="G60" s="168"/>
      <c r="H60" s="168"/>
    </row>
    <row r="61" spans="1:21" x14ac:dyDescent="0.35">
      <c r="B61" s="168"/>
      <c r="D61" s="166" t="s">
        <v>235</v>
      </c>
      <c r="E61" s="168"/>
      <c r="F61" s="168"/>
      <c r="G61" s="168"/>
      <c r="H61" s="168"/>
    </row>
    <row r="62" spans="1:21" x14ac:dyDescent="0.35">
      <c r="B62" s="168"/>
      <c r="D62" s="166" t="s">
        <v>236</v>
      </c>
      <c r="E62" s="165"/>
      <c r="F62" s="166"/>
      <c r="G62" s="165"/>
      <c r="H62" s="168"/>
      <c r="M62" s="196"/>
    </row>
    <row r="63" spans="1:21" x14ac:dyDescent="0.35">
      <c r="B63" s="168"/>
      <c r="D63" s="166" t="s">
        <v>245</v>
      </c>
      <c r="E63" s="168"/>
      <c r="F63" s="168"/>
      <c r="G63" s="168"/>
      <c r="H63" s="168"/>
    </row>
    <row r="64" spans="1:21" x14ac:dyDescent="0.35">
      <c r="B64" s="168"/>
      <c r="D64" s="166" t="s">
        <v>246</v>
      </c>
      <c r="E64" s="168"/>
      <c r="F64" s="168"/>
      <c r="G64" s="168"/>
      <c r="H64" s="168"/>
    </row>
    <row r="65" spans="2:13" x14ac:dyDescent="0.35">
      <c r="B65" s="168"/>
      <c r="D65" s="166" t="s">
        <v>303</v>
      </c>
      <c r="E65" s="165"/>
      <c r="F65" s="165"/>
      <c r="G65" s="165"/>
      <c r="H65" s="168"/>
      <c r="M65" s="196"/>
    </row>
    <row r="66" spans="2:13" s="1" customFormat="1" ht="13" x14ac:dyDescent="0.3">
      <c r="B66" s="100"/>
      <c r="D66" s="104"/>
      <c r="E66" s="103"/>
      <c r="F66" s="103"/>
      <c r="G66" s="103"/>
      <c r="H66" s="100"/>
      <c r="M66" s="18"/>
    </row>
    <row r="67" spans="2:13" s="109" customFormat="1" ht="18" x14ac:dyDescent="0.4">
      <c r="B67" s="283" t="s">
        <v>1777</v>
      </c>
      <c r="C67" s="202"/>
      <c r="D67" s="203"/>
      <c r="E67" s="204"/>
      <c r="F67" s="204"/>
      <c r="G67" s="204"/>
      <c r="H67" s="205"/>
      <c r="M67" s="206"/>
    </row>
    <row r="68" spans="2:13" s="172" customFormat="1" ht="5.5" x14ac:dyDescent="0.15">
      <c r="B68" s="175"/>
      <c r="D68" s="193"/>
      <c r="E68" s="194"/>
      <c r="F68" s="194"/>
      <c r="G68" s="194"/>
      <c r="H68" s="175"/>
      <c r="M68" s="195"/>
    </row>
    <row r="69" spans="2:13" x14ac:dyDescent="0.35">
      <c r="B69" s="168"/>
      <c r="C69" s="332" t="s">
        <v>1815</v>
      </c>
      <c r="D69" s="332"/>
      <c r="E69" s="332"/>
      <c r="F69" s="332"/>
      <c r="G69" s="332"/>
      <c r="H69" s="168"/>
      <c r="M69" s="196"/>
    </row>
    <row r="70" spans="2:13" x14ac:dyDescent="0.35">
      <c r="B70" s="168"/>
      <c r="C70" s="332"/>
      <c r="D70" s="332"/>
      <c r="E70" s="332"/>
      <c r="F70" s="332"/>
      <c r="G70" s="332"/>
      <c r="H70" s="168"/>
      <c r="M70" s="196"/>
    </row>
    <row r="71" spans="2:13" x14ac:dyDescent="0.35">
      <c r="B71" s="168"/>
      <c r="C71" s="332"/>
      <c r="D71" s="332"/>
      <c r="E71" s="332"/>
      <c r="F71" s="332"/>
      <c r="G71" s="332"/>
      <c r="H71" s="168"/>
      <c r="M71" s="196"/>
    </row>
    <row r="72" spans="2:13" ht="28.75" customHeight="1" x14ac:dyDescent="0.35">
      <c r="B72" s="168"/>
      <c r="C72" s="332"/>
      <c r="D72" s="332"/>
      <c r="E72" s="332"/>
      <c r="F72" s="332"/>
      <c r="G72" s="332"/>
      <c r="H72" s="168"/>
      <c r="M72" s="196"/>
    </row>
    <row r="73" spans="2:13" x14ac:dyDescent="0.35">
      <c r="B73" s="168"/>
      <c r="C73" s="94"/>
      <c r="D73" s="94"/>
      <c r="E73" s="94"/>
      <c r="F73" s="94"/>
      <c r="G73" s="94"/>
      <c r="H73" s="168"/>
      <c r="M73" s="196"/>
    </row>
    <row r="74" spans="2:13" s="109" customFormat="1" ht="18" x14ac:dyDescent="0.4">
      <c r="B74" s="284" t="s">
        <v>300</v>
      </c>
      <c r="C74" s="202"/>
      <c r="D74" s="203"/>
      <c r="E74" s="204"/>
      <c r="F74" s="204"/>
      <c r="G74" s="204"/>
      <c r="H74" s="205"/>
      <c r="M74" s="206"/>
    </row>
    <row r="75" spans="2:13" s="172" customFormat="1" ht="5.5" x14ac:dyDescent="0.15">
      <c r="B75" s="175"/>
      <c r="C75" s="226"/>
      <c r="D75" s="226"/>
      <c r="E75" s="226"/>
      <c r="F75" s="226"/>
      <c r="G75" s="226"/>
      <c r="H75" s="175"/>
      <c r="M75" s="195"/>
    </row>
    <row r="76" spans="2:13" x14ac:dyDescent="0.35">
      <c r="B76" s="168"/>
      <c r="C76" s="332" t="s">
        <v>1871</v>
      </c>
      <c r="D76" s="332"/>
      <c r="E76" s="332"/>
      <c r="F76" s="332"/>
      <c r="G76" s="332"/>
      <c r="H76" s="168"/>
      <c r="M76" s="196"/>
    </row>
    <row r="77" spans="2:13" x14ac:dyDescent="0.35">
      <c r="B77" s="168"/>
      <c r="D77" s="256" t="s">
        <v>1779</v>
      </c>
      <c r="E77" s="94"/>
      <c r="F77" s="94"/>
      <c r="G77" s="94"/>
      <c r="H77" s="168"/>
      <c r="M77" s="196"/>
    </row>
    <row r="78" spans="2:13" ht="15" customHeight="1" x14ac:dyDescent="0.35">
      <c r="B78" s="168"/>
      <c r="C78" s="94"/>
      <c r="D78" s="259" t="s">
        <v>1778</v>
      </c>
      <c r="E78" s="94"/>
      <c r="F78" s="94"/>
      <c r="G78" s="94"/>
      <c r="H78" s="168"/>
      <c r="M78" s="196"/>
    </row>
    <row r="79" spans="2:13" x14ac:dyDescent="0.35">
      <c r="B79" s="168"/>
      <c r="D79" s="256" t="s">
        <v>1780</v>
      </c>
      <c r="E79" s="94"/>
      <c r="F79" s="94"/>
      <c r="G79" s="94"/>
      <c r="H79" s="168"/>
      <c r="M79" s="196"/>
    </row>
    <row r="80" spans="2:13" ht="17.5" customHeight="1" x14ac:dyDescent="0.35">
      <c r="B80" s="168"/>
      <c r="C80" s="94"/>
      <c r="D80" s="259" t="s">
        <v>1781</v>
      </c>
      <c r="E80" s="94"/>
      <c r="F80" s="94"/>
      <c r="G80" s="94"/>
      <c r="H80" s="168"/>
      <c r="M80" s="196"/>
    </row>
    <row r="81" spans="1:21" ht="17.5" customHeight="1" x14ac:dyDescent="0.35">
      <c r="B81" s="168"/>
      <c r="C81" s="94"/>
      <c r="D81" s="259"/>
      <c r="E81" s="94"/>
      <c r="F81" s="94"/>
      <c r="G81" s="94"/>
      <c r="H81" s="168"/>
      <c r="M81" s="196"/>
    </row>
    <row r="82" spans="1:21" s="1" customFormat="1" ht="15.5" x14ac:dyDescent="0.35">
      <c r="C82" s="327" t="s">
        <v>1873</v>
      </c>
      <c r="D82" s="100"/>
      <c r="E82" s="100"/>
      <c r="F82" s="100"/>
      <c r="G82" s="100"/>
      <c r="H82" s="100"/>
      <c r="M82" s="106"/>
    </row>
    <row r="83" spans="1:21" s="1" customFormat="1" ht="15.5" x14ac:dyDescent="0.35">
      <c r="C83" s="327" t="s">
        <v>1872</v>
      </c>
      <c r="D83" s="100"/>
      <c r="E83" s="100"/>
      <c r="F83" s="100"/>
      <c r="G83" s="100"/>
      <c r="H83" s="100"/>
      <c r="M83" s="106"/>
    </row>
    <row r="84" spans="1:21" s="109" customFormat="1" ht="18" x14ac:dyDescent="0.4">
      <c r="B84" s="7" t="s">
        <v>2</v>
      </c>
      <c r="C84" s="207"/>
      <c r="D84" s="205"/>
      <c r="E84" s="205"/>
      <c r="F84" s="205"/>
      <c r="G84" s="205"/>
      <c r="H84" s="205"/>
      <c r="M84" s="208"/>
    </row>
    <row r="85" spans="1:21" s="172" customFormat="1" ht="5.5" x14ac:dyDescent="0.15">
      <c r="B85" s="180"/>
      <c r="C85" s="197"/>
      <c r="M85" s="197"/>
    </row>
    <row r="86" spans="1:21" x14ac:dyDescent="0.35">
      <c r="B86" s="167"/>
      <c r="C86" s="329" t="s">
        <v>3</v>
      </c>
      <c r="D86" s="330"/>
      <c r="E86" s="330"/>
      <c r="F86" s="330"/>
      <c r="G86" s="330"/>
      <c r="H86" s="168"/>
      <c r="M86" s="198"/>
    </row>
    <row r="87" spans="1:21" x14ac:dyDescent="0.35">
      <c r="B87" s="167"/>
      <c r="D87" s="169" t="s">
        <v>4</v>
      </c>
      <c r="E87" s="165"/>
      <c r="F87" s="165"/>
      <c r="G87" s="165"/>
      <c r="H87" s="168"/>
      <c r="M87" s="198"/>
    </row>
    <row r="88" spans="1:21" x14ac:dyDescent="0.35">
      <c r="B88" s="167"/>
      <c r="D88" s="169" t="s">
        <v>5</v>
      </c>
      <c r="E88" s="165"/>
      <c r="F88" s="165"/>
      <c r="G88" s="165"/>
      <c r="H88" s="168"/>
      <c r="M88" s="198"/>
    </row>
    <row r="89" spans="1:21" x14ac:dyDescent="0.35">
      <c r="B89" s="167"/>
      <c r="D89" s="169" t="s">
        <v>6</v>
      </c>
      <c r="E89" s="167"/>
      <c r="F89" s="167"/>
      <c r="G89" s="167"/>
      <c r="H89" s="168"/>
      <c r="M89" s="198"/>
    </row>
    <row r="90" spans="1:21" x14ac:dyDescent="0.35">
      <c r="B90" s="167"/>
      <c r="D90" s="285" t="s">
        <v>7</v>
      </c>
      <c r="E90" s="167"/>
      <c r="F90" s="167"/>
      <c r="G90" s="167"/>
      <c r="H90" s="168"/>
      <c r="M90" s="198"/>
    </row>
    <row r="91" spans="1:21" x14ac:dyDescent="0.35">
      <c r="B91" s="167"/>
      <c r="D91" s="169" t="s">
        <v>8</v>
      </c>
      <c r="E91" s="168"/>
      <c r="F91" s="168"/>
      <c r="G91" s="168"/>
      <c r="H91" s="168"/>
      <c r="M91" s="198"/>
    </row>
    <row r="92" spans="1:21" x14ac:dyDescent="0.35">
      <c r="B92" s="167"/>
      <c r="D92" s="169" t="s">
        <v>9</v>
      </c>
      <c r="E92" s="168"/>
      <c r="F92" s="168"/>
      <c r="G92" s="168"/>
      <c r="H92" s="168"/>
      <c r="M92" s="198"/>
    </row>
    <row r="93" spans="1:21" x14ac:dyDescent="0.35">
      <c r="B93" s="167"/>
      <c r="D93" s="287" t="s">
        <v>1817</v>
      </c>
      <c r="F93" s="168"/>
      <c r="G93" s="168"/>
      <c r="H93" s="168"/>
      <c r="M93" s="198"/>
    </row>
    <row r="94" spans="1:21" ht="15" customHeight="1" x14ac:dyDescent="0.35">
      <c r="A94" s="1"/>
      <c r="B94" s="1"/>
      <c r="C94" s="105"/>
      <c r="D94" s="287" t="s">
        <v>1818</v>
      </c>
      <c r="F94" s="100"/>
      <c r="G94" s="100"/>
      <c r="H94" s="100"/>
      <c r="I94" s="1"/>
      <c r="J94" s="1"/>
      <c r="K94" s="1"/>
      <c r="L94" s="1"/>
      <c r="M94" s="106"/>
      <c r="N94" s="1"/>
      <c r="O94" s="1"/>
      <c r="P94" s="1"/>
      <c r="Q94" s="1"/>
      <c r="R94" s="1"/>
      <c r="S94" s="1"/>
      <c r="T94" s="1"/>
      <c r="U94" s="1"/>
    </row>
    <row r="95" spans="1:21" x14ac:dyDescent="0.35">
      <c r="A95" s="1"/>
      <c r="B95" s="1"/>
      <c r="C95" s="1"/>
      <c r="D95" s="169" t="s">
        <v>10</v>
      </c>
      <c r="F95" s="1"/>
      <c r="G95" s="1"/>
      <c r="H95" s="1"/>
      <c r="I95" s="1"/>
      <c r="J95" s="1"/>
      <c r="K95" s="1"/>
      <c r="L95" s="1"/>
      <c r="M95" s="106"/>
      <c r="N95" s="1"/>
      <c r="O95" s="1"/>
      <c r="P95" s="1"/>
      <c r="Q95" s="1"/>
      <c r="R95" s="1"/>
      <c r="S95" s="1"/>
      <c r="T95" s="1"/>
      <c r="U95" s="1"/>
    </row>
    <row r="96" spans="1:21" x14ac:dyDescent="0.35">
      <c r="A96" s="1"/>
      <c r="B96" s="18"/>
      <c r="C96" s="1"/>
      <c r="D96" s="286" t="s">
        <v>304</v>
      </c>
      <c r="F96" s="1"/>
      <c r="G96" s="1"/>
      <c r="H96" s="1"/>
      <c r="I96" s="1"/>
      <c r="J96" s="1"/>
      <c r="K96" s="1"/>
      <c r="L96" s="1"/>
      <c r="M96" s="1"/>
      <c r="N96" s="1"/>
      <c r="O96" s="1"/>
      <c r="P96" s="1"/>
      <c r="Q96" s="1"/>
      <c r="R96" s="1"/>
      <c r="S96" s="1"/>
      <c r="T96" s="1"/>
      <c r="U96" s="1"/>
    </row>
    <row r="97" spans="1:21" x14ac:dyDescent="0.35">
      <c r="A97" s="1"/>
      <c r="B97" s="18"/>
      <c r="C97" s="1"/>
      <c r="E97" s="1"/>
      <c r="F97" s="1"/>
      <c r="G97" s="1"/>
      <c r="H97" s="1"/>
      <c r="I97" s="1"/>
      <c r="J97" s="1"/>
      <c r="K97" s="1"/>
      <c r="L97" s="1"/>
      <c r="M97" s="1"/>
      <c r="N97" s="1"/>
      <c r="O97" s="1"/>
      <c r="P97" s="1"/>
      <c r="Q97" s="1"/>
      <c r="R97" s="1"/>
      <c r="S97" s="1"/>
      <c r="T97" s="1"/>
      <c r="U97" s="1"/>
    </row>
    <row r="98" spans="1:21" hidden="1" x14ac:dyDescent="0.35">
      <c r="A98" s="1"/>
      <c r="B98" s="18"/>
      <c r="C98" s="1"/>
      <c r="E98" s="1"/>
      <c r="F98" s="1"/>
      <c r="G98" s="1"/>
      <c r="H98" s="1"/>
      <c r="I98" s="1"/>
      <c r="J98" s="1"/>
      <c r="K98" s="1"/>
      <c r="L98" s="1"/>
      <c r="M98" s="1"/>
      <c r="N98" s="1"/>
      <c r="O98" s="1"/>
      <c r="P98" s="1"/>
      <c r="Q98" s="1"/>
      <c r="R98" s="1"/>
      <c r="S98" s="1"/>
      <c r="T98" s="1"/>
      <c r="U98" s="1"/>
    </row>
    <row r="99" spans="1:21" hidden="1" x14ac:dyDescent="0.35">
      <c r="A99" s="1"/>
      <c r="B99" s="18"/>
      <c r="C99" s="1"/>
      <c r="E99" s="1"/>
      <c r="F99" s="1"/>
      <c r="G99" s="1"/>
      <c r="H99" s="1"/>
      <c r="I99" s="1"/>
      <c r="J99" s="1"/>
      <c r="K99" s="1"/>
      <c r="L99" s="1"/>
      <c r="M99" s="1"/>
      <c r="N99" s="1"/>
      <c r="O99" s="1"/>
      <c r="P99" s="1"/>
      <c r="Q99" s="1"/>
      <c r="R99" s="1"/>
      <c r="S99" s="1"/>
      <c r="T99" s="1"/>
      <c r="U99" s="1"/>
    </row>
    <row r="100" spans="1:21" hidden="1" x14ac:dyDescent="0.35">
      <c r="A100" s="1"/>
      <c r="B100" s="18"/>
      <c r="C100" s="1"/>
      <c r="E100" s="1"/>
      <c r="F100" s="1"/>
      <c r="G100" s="1"/>
      <c r="H100" s="1"/>
      <c r="I100" s="1"/>
      <c r="J100" s="1"/>
      <c r="K100" s="1"/>
      <c r="L100" s="1"/>
      <c r="M100" s="1"/>
      <c r="N100" s="1"/>
      <c r="O100" s="1"/>
      <c r="P100" s="1"/>
      <c r="Q100" s="1"/>
      <c r="R100" s="1"/>
      <c r="S100" s="1"/>
      <c r="T100" s="1"/>
      <c r="U100" s="1"/>
    </row>
    <row r="101" spans="1:21" hidden="1" x14ac:dyDescent="0.35">
      <c r="A101" s="1"/>
      <c r="B101" s="18"/>
      <c r="C101" s="1"/>
      <c r="E101" s="1"/>
      <c r="F101" s="1"/>
      <c r="G101" s="1"/>
      <c r="H101" s="1"/>
      <c r="I101" s="1"/>
      <c r="J101" s="1"/>
      <c r="K101" s="1"/>
      <c r="L101" s="1"/>
      <c r="M101" s="1"/>
      <c r="N101" s="1"/>
      <c r="O101" s="1"/>
      <c r="P101" s="1"/>
      <c r="Q101" s="1"/>
      <c r="R101" s="1"/>
      <c r="S101" s="1"/>
      <c r="T101" s="1"/>
      <c r="U101" s="1"/>
    </row>
    <row r="102" spans="1:21" hidden="1" x14ac:dyDescent="0.35">
      <c r="A102" s="1"/>
      <c r="B102" s="18"/>
      <c r="C102" s="1"/>
      <c r="E102" s="1"/>
      <c r="F102" s="1"/>
      <c r="G102" s="1"/>
      <c r="H102" s="1"/>
      <c r="I102" s="1"/>
      <c r="J102" s="1"/>
      <c r="K102" s="1"/>
      <c r="L102" s="1"/>
      <c r="M102" s="1"/>
      <c r="N102" s="1"/>
      <c r="O102" s="1"/>
      <c r="P102" s="1"/>
      <c r="Q102" s="1"/>
      <c r="R102" s="1"/>
      <c r="S102" s="1"/>
      <c r="T102" s="1"/>
      <c r="U102" s="1"/>
    </row>
    <row r="103" spans="1:21" hidden="1" x14ac:dyDescent="0.35">
      <c r="A103" s="1"/>
      <c r="B103" s="18"/>
      <c r="C103" s="1"/>
      <c r="E103" s="1"/>
      <c r="F103" s="1"/>
      <c r="G103" s="1"/>
      <c r="H103" s="1"/>
      <c r="I103" s="1"/>
      <c r="J103" s="1"/>
      <c r="K103" s="1"/>
      <c r="L103" s="1"/>
      <c r="M103" s="1"/>
      <c r="N103" s="1"/>
      <c r="O103" s="1"/>
      <c r="P103" s="1"/>
      <c r="Q103" s="1"/>
      <c r="R103" s="1"/>
      <c r="S103" s="1"/>
      <c r="T103" s="1"/>
      <c r="U103" s="1"/>
    </row>
    <row r="104" spans="1:21" hidden="1" x14ac:dyDescent="0.35">
      <c r="A104" s="1"/>
      <c r="B104" s="18"/>
      <c r="C104" s="1"/>
      <c r="E104" s="1"/>
      <c r="F104" s="1"/>
      <c r="G104" s="1"/>
      <c r="H104" s="1"/>
      <c r="I104" s="1"/>
      <c r="J104" s="1"/>
      <c r="K104" s="1"/>
      <c r="L104" s="1"/>
      <c r="M104" s="1"/>
      <c r="N104" s="1"/>
      <c r="O104" s="1"/>
      <c r="P104" s="1"/>
      <c r="Q104" s="1"/>
      <c r="R104" s="1"/>
      <c r="S104" s="1"/>
      <c r="T104" s="1"/>
      <c r="U104" s="1"/>
    </row>
    <row r="105" spans="1:21" hidden="1" x14ac:dyDescent="0.35">
      <c r="A105" s="1"/>
      <c r="B105" s="18"/>
      <c r="C105" s="1"/>
      <c r="E105" s="1"/>
      <c r="F105" s="1"/>
      <c r="G105" s="1"/>
      <c r="H105" s="1"/>
      <c r="I105" s="1"/>
      <c r="J105" s="1"/>
      <c r="K105" s="1"/>
      <c r="L105" s="1"/>
      <c r="M105" s="1"/>
      <c r="N105" s="1"/>
      <c r="O105" s="1"/>
      <c r="P105" s="1"/>
      <c r="Q105" s="1"/>
      <c r="R105" s="1"/>
      <c r="S105" s="1"/>
      <c r="T105" s="1"/>
      <c r="U105" s="1"/>
    </row>
    <row r="106" spans="1:21" hidden="1" x14ac:dyDescent="0.35">
      <c r="A106" s="1"/>
      <c r="B106" s="18"/>
      <c r="C106" s="1"/>
      <c r="E106" s="1"/>
      <c r="F106" s="1"/>
      <c r="G106" s="1"/>
      <c r="H106" s="1"/>
      <c r="I106" s="1"/>
      <c r="J106" s="1"/>
      <c r="K106" s="1"/>
      <c r="L106" s="1"/>
      <c r="M106" s="1"/>
      <c r="N106" s="1"/>
      <c r="O106" s="1"/>
      <c r="P106" s="1"/>
      <c r="Q106" s="1"/>
      <c r="R106" s="1"/>
      <c r="S106" s="1"/>
      <c r="T106" s="1"/>
      <c r="U106" s="1"/>
    </row>
    <row r="107" spans="1:21" hidden="1" x14ac:dyDescent="0.35">
      <c r="A107" s="1"/>
      <c r="B107" s="18"/>
      <c r="C107" s="1"/>
      <c r="E107" s="1"/>
      <c r="F107" s="1"/>
      <c r="G107" s="1"/>
      <c r="H107" s="1"/>
      <c r="I107" s="1"/>
      <c r="J107" s="1"/>
      <c r="K107" s="1"/>
      <c r="L107" s="1"/>
      <c r="M107" s="1"/>
      <c r="N107" s="1"/>
      <c r="O107" s="1"/>
      <c r="P107" s="1"/>
      <c r="Q107" s="1"/>
      <c r="R107" s="1"/>
      <c r="S107" s="1"/>
      <c r="T107" s="1"/>
      <c r="U107" s="1"/>
    </row>
    <row r="108" spans="1:21" hidden="1" x14ac:dyDescent="0.35">
      <c r="A108" s="1"/>
      <c r="B108" s="18"/>
      <c r="C108" s="1"/>
      <c r="E108" s="1"/>
      <c r="F108" s="1"/>
      <c r="G108" s="1"/>
      <c r="H108" s="1"/>
      <c r="I108" s="1"/>
      <c r="J108" s="1"/>
      <c r="K108" s="1"/>
      <c r="L108" s="1"/>
      <c r="M108" s="1"/>
      <c r="N108" s="1"/>
      <c r="O108" s="1"/>
      <c r="P108" s="1"/>
      <c r="Q108" s="1"/>
      <c r="R108" s="1"/>
      <c r="S108" s="1"/>
      <c r="T108" s="1"/>
      <c r="U108" s="1"/>
    </row>
    <row r="109" spans="1:21" hidden="1" x14ac:dyDescent="0.35">
      <c r="A109" s="1"/>
      <c r="B109" s="18"/>
      <c r="C109" s="1"/>
      <c r="E109" s="1"/>
      <c r="F109" s="1"/>
      <c r="G109" s="1"/>
      <c r="H109" s="1"/>
      <c r="I109" s="1"/>
      <c r="J109" s="1"/>
      <c r="K109" s="1"/>
      <c r="L109" s="1"/>
      <c r="M109" s="1"/>
      <c r="N109" s="1"/>
      <c r="O109" s="1"/>
      <c r="P109" s="1"/>
      <c r="Q109" s="1"/>
      <c r="R109" s="1"/>
      <c r="S109" s="1"/>
      <c r="T109" s="1"/>
      <c r="U109" s="1"/>
    </row>
    <row r="110" spans="1:21" hidden="1" x14ac:dyDescent="0.35">
      <c r="A110" s="1"/>
      <c r="B110" s="18"/>
      <c r="C110" s="1"/>
      <c r="E110" s="1"/>
      <c r="F110" s="1"/>
      <c r="G110" s="1"/>
      <c r="H110" s="1"/>
      <c r="I110" s="1"/>
      <c r="J110" s="1"/>
      <c r="K110" s="1"/>
      <c r="L110" s="1"/>
      <c r="M110" s="1"/>
      <c r="N110" s="1"/>
      <c r="O110" s="1"/>
      <c r="P110" s="1"/>
      <c r="Q110" s="1"/>
      <c r="R110" s="1"/>
      <c r="S110" s="1"/>
      <c r="T110" s="1"/>
      <c r="U110" s="1"/>
    </row>
    <row r="111" spans="1:21" hidden="1" x14ac:dyDescent="0.35">
      <c r="A111" s="1"/>
      <c r="B111" s="18"/>
      <c r="C111" s="1"/>
      <c r="E111" s="1"/>
      <c r="F111" s="1"/>
      <c r="G111" s="1"/>
      <c r="H111" s="1"/>
      <c r="I111" s="1"/>
      <c r="J111" s="1"/>
      <c r="K111" s="1"/>
      <c r="L111" s="1"/>
      <c r="M111" s="1"/>
      <c r="N111" s="1"/>
      <c r="O111" s="1"/>
      <c r="P111" s="1"/>
      <c r="Q111" s="1"/>
      <c r="R111" s="1"/>
      <c r="S111" s="1"/>
      <c r="T111" s="1"/>
      <c r="U111" s="1"/>
    </row>
    <row r="112" spans="1:21" hidden="1" x14ac:dyDescent="0.35">
      <c r="A112" s="1"/>
      <c r="B112" s="18"/>
      <c r="C112" s="1"/>
      <c r="E112" s="1"/>
      <c r="F112" s="1"/>
      <c r="G112" s="1"/>
      <c r="H112" s="1"/>
      <c r="I112" s="1"/>
      <c r="J112" s="1"/>
      <c r="K112" s="1"/>
      <c r="L112" s="1"/>
      <c r="M112" s="1"/>
      <c r="N112" s="1"/>
      <c r="O112" s="1"/>
      <c r="P112" s="1"/>
      <c r="Q112" s="1"/>
      <c r="R112" s="1"/>
      <c r="S112" s="1"/>
      <c r="T112" s="1"/>
      <c r="U112" s="1"/>
    </row>
    <row r="113" spans="1:21" hidden="1" x14ac:dyDescent="0.35">
      <c r="A113" s="1"/>
      <c r="B113" s="18"/>
      <c r="C113" s="1"/>
      <c r="E113" s="1"/>
      <c r="F113" s="1"/>
      <c r="G113" s="1"/>
      <c r="H113" s="1"/>
      <c r="I113" s="1"/>
      <c r="J113" s="1"/>
      <c r="K113" s="1"/>
      <c r="L113" s="1"/>
      <c r="M113" s="1"/>
      <c r="N113" s="1"/>
      <c r="O113" s="1"/>
      <c r="P113" s="1"/>
      <c r="Q113" s="1"/>
      <c r="R113" s="1"/>
      <c r="S113" s="1"/>
      <c r="T113" s="1"/>
      <c r="U113" s="1"/>
    </row>
    <row r="114" spans="1:21" hidden="1" x14ac:dyDescent="0.35">
      <c r="A114" s="1"/>
      <c r="B114" s="1"/>
      <c r="C114" s="1"/>
      <c r="E114" s="1"/>
      <c r="F114" s="1"/>
      <c r="G114" s="1"/>
      <c r="H114" s="1"/>
      <c r="I114" s="1"/>
      <c r="J114" s="1"/>
      <c r="K114" s="1"/>
      <c r="L114" s="1"/>
      <c r="M114" s="1"/>
      <c r="N114" s="1"/>
      <c r="O114" s="1"/>
      <c r="P114" s="1"/>
      <c r="Q114" s="1"/>
      <c r="R114" s="1"/>
      <c r="S114" s="1"/>
      <c r="T114" s="1"/>
      <c r="U114" s="1"/>
    </row>
    <row r="115" spans="1:21" hidden="1" x14ac:dyDescent="0.35">
      <c r="A115" s="1"/>
      <c r="B115" s="1"/>
      <c r="C115" s="1"/>
      <c r="E115" s="1"/>
      <c r="F115" s="1"/>
      <c r="G115" s="1"/>
      <c r="H115" s="1"/>
      <c r="I115" s="1"/>
      <c r="J115" s="1"/>
      <c r="K115" s="1"/>
      <c r="L115" s="1"/>
      <c r="M115" s="1"/>
      <c r="N115" s="1"/>
      <c r="O115" s="1"/>
      <c r="P115" s="1"/>
      <c r="Q115" s="1"/>
      <c r="R115" s="1"/>
      <c r="S115" s="1"/>
      <c r="T115" s="1"/>
      <c r="U115" s="1"/>
    </row>
    <row r="116" spans="1:21" hidden="1" x14ac:dyDescent="0.35">
      <c r="A116" s="1"/>
      <c r="B116" s="1"/>
      <c r="C116" s="1"/>
      <c r="E116" s="1"/>
      <c r="F116" s="1"/>
      <c r="G116" s="1"/>
      <c r="H116" s="1"/>
      <c r="I116" s="1"/>
      <c r="J116" s="1"/>
      <c r="K116" s="1"/>
      <c r="L116" s="1"/>
      <c r="M116" s="1"/>
      <c r="N116" s="1"/>
      <c r="O116" s="1"/>
      <c r="P116" s="1"/>
      <c r="Q116" s="1"/>
      <c r="R116" s="1"/>
      <c r="S116" s="1"/>
      <c r="T116" s="1"/>
      <c r="U116" s="1"/>
    </row>
    <row r="117" spans="1:21" hidden="1" x14ac:dyDescent="0.35">
      <c r="A117" s="1"/>
      <c r="B117" s="1"/>
      <c r="C117" s="1"/>
      <c r="E117" s="1"/>
      <c r="F117" s="1"/>
      <c r="G117" s="1"/>
      <c r="H117" s="1"/>
      <c r="I117" s="1"/>
      <c r="J117" s="1"/>
      <c r="K117" s="1"/>
      <c r="L117" s="1"/>
      <c r="M117" s="1"/>
      <c r="N117" s="1"/>
      <c r="O117" s="1"/>
      <c r="P117" s="1"/>
      <c r="Q117" s="1"/>
      <c r="R117" s="1"/>
      <c r="S117" s="1"/>
      <c r="T117" s="1"/>
      <c r="U117" s="1"/>
    </row>
    <row r="118" spans="1:21" hidden="1" x14ac:dyDescent="0.35">
      <c r="A118" s="1"/>
      <c r="B118" s="1"/>
      <c r="C118" s="1"/>
      <c r="E118" s="1"/>
      <c r="F118" s="1"/>
      <c r="G118" s="1"/>
      <c r="H118" s="1"/>
      <c r="I118" s="1"/>
      <c r="J118" s="1"/>
      <c r="K118" s="1"/>
      <c r="L118" s="1"/>
      <c r="M118" s="1"/>
      <c r="N118" s="1"/>
      <c r="O118" s="1"/>
      <c r="P118" s="1"/>
      <c r="Q118" s="1"/>
      <c r="R118" s="1"/>
      <c r="S118" s="1"/>
      <c r="T118" s="1"/>
      <c r="U118" s="1"/>
    </row>
    <row r="119" spans="1:21" hidden="1" x14ac:dyDescent="0.35">
      <c r="A119" s="1"/>
      <c r="B119" s="1"/>
      <c r="C119" s="1"/>
      <c r="E119" s="1"/>
      <c r="F119" s="1"/>
      <c r="G119" s="1"/>
      <c r="H119" s="1"/>
      <c r="I119" s="1"/>
      <c r="J119" s="1"/>
      <c r="K119" s="1"/>
      <c r="L119" s="1"/>
      <c r="M119" s="1"/>
      <c r="N119" s="1"/>
      <c r="O119" s="1"/>
      <c r="P119" s="1"/>
      <c r="Q119" s="1"/>
      <c r="R119" s="1"/>
      <c r="S119" s="1"/>
      <c r="T119" s="1"/>
      <c r="U119" s="1"/>
    </row>
    <row r="120" spans="1:21" hidden="1" x14ac:dyDescent="0.35">
      <c r="A120" s="1"/>
      <c r="B120" s="1"/>
      <c r="C120" s="1"/>
      <c r="E120" s="1"/>
      <c r="F120" s="1"/>
      <c r="G120" s="1"/>
      <c r="H120" s="1"/>
      <c r="I120" s="1"/>
      <c r="J120" s="1"/>
      <c r="K120" s="1"/>
      <c r="L120" s="1"/>
      <c r="M120" s="1"/>
      <c r="N120" s="1"/>
      <c r="O120" s="1"/>
      <c r="P120" s="1"/>
      <c r="Q120" s="1"/>
      <c r="R120" s="1"/>
      <c r="S120" s="1"/>
      <c r="T120" s="1"/>
      <c r="U120" s="1"/>
    </row>
    <row r="121" spans="1:21" hidden="1" x14ac:dyDescent="0.35">
      <c r="A121" s="1"/>
      <c r="B121" s="1"/>
      <c r="C121" s="1"/>
      <c r="E121" s="1"/>
      <c r="F121" s="1"/>
      <c r="G121" s="1"/>
      <c r="H121" s="1"/>
      <c r="I121" s="1"/>
      <c r="J121" s="1"/>
      <c r="K121" s="1"/>
      <c r="L121" s="1"/>
      <c r="M121" s="1"/>
      <c r="N121" s="1"/>
      <c r="O121" s="1"/>
      <c r="P121" s="1"/>
      <c r="Q121" s="1"/>
      <c r="R121" s="1"/>
      <c r="S121" s="1"/>
      <c r="T121" s="1"/>
      <c r="U121" s="1"/>
    </row>
    <row r="122" spans="1:21" hidden="1" x14ac:dyDescent="0.35">
      <c r="A122" s="1"/>
      <c r="B122" s="1"/>
      <c r="C122" s="1"/>
      <c r="E122" s="1"/>
      <c r="F122" s="1"/>
      <c r="G122" s="1"/>
      <c r="H122" s="1"/>
      <c r="I122" s="1"/>
      <c r="J122" s="1"/>
      <c r="K122" s="1"/>
      <c r="L122" s="1"/>
      <c r="M122" s="1"/>
      <c r="N122" s="1"/>
      <c r="O122" s="1"/>
      <c r="P122" s="1"/>
      <c r="Q122" s="1"/>
      <c r="R122" s="1"/>
      <c r="S122" s="1"/>
      <c r="T122" s="1"/>
      <c r="U122" s="1"/>
    </row>
    <row r="123" spans="1:21" hidden="1" x14ac:dyDescent="0.35">
      <c r="A123" s="1"/>
      <c r="B123" s="1"/>
      <c r="C123" s="1"/>
      <c r="E123" s="1"/>
      <c r="F123" s="1"/>
      <c r="G123" s="1"/>
      <c r="H123" s="1"/>
      <c r="I123" s="1"/>
      <c r="J123" s="1"/>
      <c r="K123" s="1"/>
      <c r="L123" s="1"/>
      <c r="M123" s="1"/>
      <c r="N123" s="1"/>
      <c r="O123" s="1"/>
      <c r="P123" s="1"/>
      <c r="Q123" s="1"/>
      <c r="R123" s="1"/>
      <c r="S123" s="1"/>
      <c r="T123" s="1"/>
      <c r="U123" s="1"/>
    </row>
    <row r="124" spans="1:21" hidden="1" x14ac:dyDescent="0.35">
      <c r="A124" s="1"/>
      <c r="B124" s="1"/>
      <c r="C124" s="1"/>
      <c r="E124" s="1"/>
      <c r="F124" s="1"/>
      <c r="G124" s="1"/>
      <c r="H124" s="1"/>
      <c r="I124" s="1"/>
      <c r="J124" s="1"/>
      <c r="K124" s="1"/>
      <c r="L124" s="1"/>
      <c r="M124" s="1"/>
      <c r="N124" s="1"/>
      <c r="O124" s="1"/>
      <c r="P124" s="1"/>
      <c r="Q124" s="1"/>
      <c r="R124" s="1"/>
      <c r="S124" s="1"/>
      <c r="T124" s="1"/>
      <c r="U124" s="1"/>
    </row>
    <row r="125" spans="1:21" hidden="1" x14ac:dyDescent="0.35">
      <c r="A125" s="1"/>
      <c r="B125" s="1"/>
      <c r="C125" s="1"/>
      <c r="E125" s="1"/>
      <c r="F125" s="1"/>
      <c r="G125" s="1"/>
      <c r="H125" s="1"/>
      <c r="I125" s="1"/>
      <c r="J125" s="1"/>
      <c r="K125" s="1"/>
      <c r="L125" s="1"/>
      <c r="M125" s="1"/>
      <c r="N125" s="1"/>
      <c r="O125" s="1"/>
      <c r="P125" s="1"/>
      <c r="Q125" s="1"/>
      <c r="R125" s="1"/>
      <c r="S125" s="1"/>
      <c r="T125" s="1"/>
      <c r="U125" s="1"/>
    </row>
    <row r="126" spans="1:21" hidden="1" x14ac:dyDescent="0.35">
      <c r="A126" s="1"/>
      <c r="B126" s="1"/>
      <c r="C126" s="1"/>
      <c r="E126" s="1"/>
      <c r="F126" s="1"/>
      <c r="G126" s="1"/>
      <c r="H126" s="1"/>
      <c r="I126" s="1"/>
      <c r="J126" s="1"/>
      <c r="K126" s="1"/>
      <c r="L126" s="1"/>
      <c r="M126" s="1"/>
      <c r="N126" s="1"/>
      <c r="O126" s="1"/>
      <c r="P126" s="1"/>
      <c r="Q126" s="1"/>
      <c r="R126" s="1"/>
      <c r="S126" s="1"/>
      <c r="T126" s="1"/>
      <c r="U126" s="1"/>
    </row>
    <row r="127" spans="1:21" hidden="1" x14ac:dyDescent="0.35">
      <c r="A127" s="1"/>
      <c r="B127" s="1"/>
      <c r="C127" s="1"/>
      <c r="E127" s="1"/>
      <c r="F127" s="1"/>
      <c r="G127" s="1"/>
      <c r="H127" s="1"/>
      <c r="I127" s="1"/>
      <c r="J127" s="1"/>
      <c r="K127" s="1"/>
      <c r="L127" s="1"/>
      <c r="M127" s="1"/>
      <c r="N127" s="1"/>
      <c r="O127" s="1"/>
      <c r="P127" s="1"/>
      <c r="Q127" s="1"/>
      <c r="R127" s="1"/>
      <c r="S127" s="1"/>
      <c r="T127" s="1"/>
      <c r="U127" s="1"/>
    </row>
    <row r="128" spans="1:21" hidden="1" x14ac:dyDescent="0.35">
      <c r="A128" s="1"/>
      <c r="B128" s="1"/>
      <c r="C128" s="1"/>
      <c r="E128" s="1"/>
      <c r="F128" s="1"/>
      <c r="G128" s="1"/>
      <c r="H128" s="1"/>
      <c r="I128" s="1"/>
      <c r="J128" s="1"/>
      <c r="K128" s="1"/>
      <c r="L128" s="1"/>
      <c r="M128" s="1"/>
      <c r="N128" s="1"/>
      <c r="O128" s="1"/>
      <c r="P128" s="1"/>
      <c r="Q128" s="1"/>
      <c r="R128" s="1"/>
      <c r="S128" s="1"/>
      <c r="T128" s="1"/>
      <c r="U128" s="1"/>
    </row>
    <row r="129" spans="1:21" hidden="1" x14ac:dyDescent="0.35">
      <c r="A129" s="1"/>
      <c r="B129" s="1"/>
      <c r="C129" s="1"/>
      <c r="E129" s="1"/>
      <c r="F129" s="1"/>
      <c r="G129" s="1"/>
      <c r="H129" s="1"/>
      <c r="I129" s="1"/>
      <c r="J129" s="1"/>
      <c r="K129" s="1"/>
      <c r="L129" s="1"/>
      <c r="M129" s="1"/>
      <c r="N129" s="1"/>
      <c r="O129" s="1"/>
      <c r="P129" s="1"/>
      <c r="Q129" s="1"/>
      <c r="R129" s="1"/>
      <c r="S129" s="1"/>
      <c r="T129" s="1"/>
      <c r="U129" s="1"/>
    </row>
    <row r="130" spans="1:21" hidden="1" x14ac:dyDescent="0.35">
      <c r="A130" s="1"/>
      <c r="B130" s="1"/>
      <c r="C130" s="1"/>
      <c r="E130" s="1"/>
      <c r="F130" s="1"/>
      <c r="G130" s="1"/>
      <c r="H130" s="1"/>
      <c r="I130" s="1"/>
      <c r="J130" s="1"/>
      <c r="K130" s="1"/>
      <c r="L130" s="1"/>
      <c r="M130" s="1"/>
      <c r="N130" s="1"/>
      <c r="O130" s="1"/>
      <c r="P130" s="1"/>
      <c r="Q130" s="1"/>
      <c r="R130" s="1"/>
      <c r="S130" s="1"/>
      <c r="T130" s="1"/>
      <c r="U130" s="1"/>
    </row>
    <row r="131" spans="1:21" hidden="1" x14ac:dyDescent="0.35">
      <c r="A131" s="1"/>
      <c r="B131" s="1"/>
      <c r="C131" s="1"/>
      <c r="E131" s="1"/>
      <c r="F131" s="1"/>
      <c r="G131" s="1"/>
      <c r="H131" s="1"/>
      <c r="I131" s="1"/>
      <c r="J131" s="1"/>
      <c r="K131" s="1"/>
      <c r="L131" s="1"/>
      <c r="M131" s="1"/>
      <c r="N131" s="1"/>
      <c r="O131" s="1"/>
      <c r="P131" s="1"/>
      <c r="Q131" s="1"/>
      <c r="R131" s="1"/>
      <c r="S131" s="1"/>
      <c r="T131" s="1"/>
      <c r="U131" s="1"/>
    </row>
    <row r="132" spans="1:21" hidden="1" x14ac:dyDescent="0.35">
      <c r="A132" s="1"/>
      <c r="B132" s="1"/>
      <c r="C132" s="1"/>
      <c r="E132" s="1"/>
      <c r="F132" s="1"/>
      <c r="G132" s="1"/>
      <c r="H132" s="1"/>
      <c r="I132" s="1"/>
      <c r="J132" s="1"/>
      <c r="K132" s="1"/>
      <c r="L132" s="1"/>
      <c r="M132" s="1"/>
      <c r="N132" s="1"/>
      <c r="O132" s="1"/>
      <c r="P132" s="1"/>
      <c r="Q132" s="1"/>
      <c r="R132" s="1"/>
      <c r="S132" s="1"/>
      <c r="T132" s="1"/>
      <c r="U132" s="1"/>
    </row>
    <row r="133" spans="1:21" hidden="1" x14ac:dyDescent="0.35">
      <c r="A133" s="1"/>
      <c r="B133" s="1"/>
      <c r="C133" s="1"/>
      <c r="E133" s="1"/>
      <c r="F133" s="1"/>
      <c r="G133" s="1"/>
      <c r="H133" s="1"/>
      <c r="I133" s="1"/>
      <c r="J133" s="1"/>
      <c r="K133" s="1"/>
      <c r="L133" s="1"/>
      <c r="M133" s="1"/>
      <c r="N133" s="1"/>
      <c r="O133" s="1"/>
      <c r="P133" s="1"/>
      <c r="Q133" s="1"/>
      <c r="R133" s="1"/>
      <c r="S133" s="1"/>
      <c r="T133" s="1"/>
      <c r="U133" s="1"/>
    </row>
    <row r="134" spans="1:21" hidden="1" x14ac:dyDescent="0.35">
      <c r="A134" s="1"/>
      <c r="B134" s="1"/>
      <c r="C134" s="1"/>
      <c r="E134" s="1"/>
      <c r="F134" s="1"/>
      <c r="G134" s="1"/>
      <c r="H134" s="1"/>
      <c r="I134" s="1"/>
      <c r="J134" s="1"/>
      <c r="K134" s="1"/>
      <c r="L134" s="1"/>
      <c r="M134" s="1"/>
      <c r="N134" s="1"/>
      <c r="O134" s="1"/>
      <c r="P134" s="1"/>
      <c r="Q134" s="1"/>
      <c r="R134" s="1"/>
      <c r="S134" s="1"/>
      <c r="T134" s="1"/>
      <c r="U134" s="1"/>
    </row>
    <row r="135" spans="1:21" hidden="1" x14ac:dyDescent="0.35">
      <c r="A135" s="1"/>
      <c r="B135" s="1"/>
      <c r="C135" s="1"/>
      <c r="E135" s="1"/>
      <c r="F135" s="1"/>
      <c r="G135" s="1"/>
      <c r="H135" s="1"/>
      <c r="I135" s="1"/>
      <c r="J135" s="1"/>
      <c r="K135" s="1"/>
      <c r="L135" s="1"/>
      <c r="M135" s="1"/>
      <c r="N135" s="1"/>
      <c r="O135" s="1"/>
      <c r="P135" s="1"/>
      <c r="Q135" s="1"/>
      <c r="R135" s="1"/>
      <c r="S135" s="1"/>
      <c r="T135" s="1"/>
      <c r="U135" s="1"/>
    </row>
    <row r="136" spans="1:21" hidden="1" x14ac:dyDescent="0.35">
      <c r="A136" s="1"/>
      <c r="B136" s="1"/>
      <c r="C136" s="1"/>
      <c r="E136" s="1"/>
      <c r="F136" s="1"/>
      <c r="G136" s="1"/>
      <c r="H136" s="1"/>
      <c r="I136" s="1"/>
      <c r="J136" s="1"/>
      <c r="K136" s="1"/>
      <c r="L136" s="1"/>
      <c r="M136" s="1"/>
      <c r="N136" s="1"/>
      <c r="O136" s="1"/>
      <c r="P136" s="1"/>
      <c r="Q136" s="1"/>
      <c r="R136" s="1"/>
      <c r="S136" s="1"/>
      <c r="T136" s="1"/>
      <c r="U136" s="1"/>
    </row>
    <row r="137" spans="1:21" hidden="1" x14ac:dyDescent="0.35">
      <c r="A137" s="1"/>
      <c r="B137" s="1"/>
      <c r="C137" s="1"/>
      <c r="E137" s="1"/>
      <c r="F137" s="1"/>
      <c r="G137" s="1"/>
      <c r="H137" s="1"/>
      <c r="I137" s="1"/>
      <c r="J137" s="1"/>
      <c r="K137" s="1"/>
      <c r="L137" s="1"/>
      <c r="M137" s="1"/>
      <c r="N137" s="1"/>
      <c r="O137" s="1"/>
      <c r="P137" s="1"/>
      <c r="Q137" s="1"/>
      <c r="R137" s="1"/>
      <c r="S137" s="1"/>
      <c r="T137" s="1"/>
      <c r="U137" s="1"/>
    </row>
    <row r="138" spans="1:21" hidden="1" x14ac:dyDescent="0.35">
      <c r="A138" s="1"/>
      <c r="B138" s="1"/>
      <c r="C138" s="1"/>
      <c r="E138" s="1"/>
      <c r="F138" s="1"/>
      <c r="G138" s="1"/>
      <c r="H138" s="1"/>
      <c r="I138" s="1"/>
      <c r="J138" s="1"/>
      <c r="K138" s="1"/>
      <c r="L138" s="1"/>
      <c r="M138" s="1"/>
      <c r="N138" s="1"/>
      <c r="O138" s="1"/>
      <c r="P138" s="1"/>
      <c r="Q138" s="1"/>
      <c r="R138" s="1"/>
      <c r="S138" s="1"/>
      <c r="T138" s="1"/>
      <c r="U138" s="1"/>
    </row>
    <row r="139" spans="1:21" hidden="1" x14ac:dyDescent="0.35">
      <c r="A139" s="1"/>
      <c r="B139" s="1"/>
      <c r="C139" s="1"/>
      <c r="E139" s="1"/>
      <c r="F139" s="1"/>
      <c r="G139" s="1"/>
      <c r="H139" s="1"/>
      <c r="I139" s="1"/>
      <c r="J139" s="1"/>
      <c r="K139" s="1"/>
      <c r="L139" s="1"/>
      <c r="M139" s="1"/>
      <c r="N139" s="1"/>
      <c r="O139" s="1"/>
      <c r="P139" s="1"/>
      <c r="Q139" s="1"/>
      <c r="R139" s="1"/>
      <c r="S139" s="1"/>
      <c r="T139" s="1"/>
      <c r="U139" s="1"/>
    </row>
    <row r="140" spans="1:21" hidden="1" x14ac:dyDescent="0.35">
      <c r="A140" s="1"/>
      <c r="B140" s="1"/>
      <c r="C140" s="1"/>
      <c r="E140" s="1"/>
      <c r="F140" s="1"/>
      <c r="G140" s="1"/>
      <c r="H140" s="1"/>
      <c r="I140" s="1"/>
      <c r="J140" s="1"/>
      <c r="K140" s="1"/>
      <c r="L140" s="1"/>
      <c r="M140" s="1"/>
      <c r="N140" s="1"/>
      <c r="O140" s="1"/>
      <c r="P140" s="1"/>
      <c r="Q140" s="1"/>
      <c r="R140" s="1"/>
      <c r="S140" s="1"/>
      <c r="T140" s="1"/>
      <c r="U140" s="1"/>
    </row>
    <row r="141" spans="1:21" hidden="1" x14ac:dyDescent="0.35">
      <c r="A141" s="1"/>
      <c r="B141" s="1"/>
      <c r="C141" s="1"/>
      <c r="E141" s="1"/>
      <c r="F141" s="1"/>
      <c r="G141" s="1"/>
      <c r="H141" s="1"/>
      <c r="I141" s="1"/>
      <c r="J141" s="1"/>
      <c r="K141" s="1"/>
      <c r="L141" s="1"/>
      <c r="M141" s="1"/>
      <c r="N141" s="1"/>
      <c r="O141" s="1"/>
      <c r="P141" s="1"/>
      <c r="Q141" s="1"/>
      <c r="R141" s="1"/>
      <c r="S141" s="1"/>
      <c r="T141" s="1"/>
      <c r="U141" s="1"/>
    </row>
    <row r="142" spans="1:21" hidden="1" x14ac:dyDescent="0.35">
      <c r="A142" s="1"/>
      <c r="B142" s="1"/>
      <c r="C142" s="1"/>
      <c r="E142" s="1"/>
      <c r="F142" s="1"/>
      <c r="G142" s="1"/>
      <c r="H142" s="1"/>
      <c r="I142" s="1"/>
      <c r="J142" s="1"/>
      <c r="K142" s="1"/>
      <c r="L142" s="1"/>
      <c r="M142" s="1"/>
      <c r="N142" s="1"/>
      <c r="O142" s="1"/>
      <c r="P142" s="1"/>
      <c r="Q142" s="1"/>
      <c r="R142" s="1"/>
      <c r="S142" s="1"/>
      <c r="T142" s="1"/>
      <c r="U142" s="1"/>
    </row>
    <row r="143" spans="1:21" hidden="1" x14ac:dyDescent="0.35">
      <c r="A143" s="1"/>
      <c r="B143" s="1"/>
      <c r="C143" s="1"/>
      <c r="E143" s="1"/>
      <c r="F143" s="1"/>
      <c r="G143" s="1"/>
      <c r="H143" s="1"/>
      <c r="I143" s="1"/>
      <c r="J143" s="1"/>
      <c r="K143" s="1"/>
      <c r="L143" s="1"/>
      <c r="M143" s="1"/>
      <c r="N143" s="1"/>
      <c r="O143" s="1"/>
      <c r="P143" s="1"/>
      <c r="Q143" s="1"/>
      <c r="R143" s="1"/>
      <c r="S143" s="1"/>
      <c r="T143" s="1"/>
      <c r="U143" s="1"/>
    </row>
    <row r="144" spans="1:21" hidden="1" x14ac:dyDescent="0.35">
      <c r="A144" s="1"/>
      <c r="B144" s="1"/>
      <c r="C144" s="1"/>
      <c r="E144" s="1"/>
      <c r="F144" s="1"/>
      <c r="G144" s="1"/>
      <c r="H144" s="1"/>
      <c r="I144" s="1"/>
      <c r="J144" s="1"/>
      <c r="K144" s="1"/>
      <c r="L144" s="1"/>
      <c r="M144" s="1"/>
      <c r="N144" s="1"/>
      <c r="O144" s="1"/>
      <c r="P144" s="1"/>
      <c r="Q144" s="1"/>
      <c r="R144" s="1"/>
      <c r="S144" s="1"/>
      <c r="T144" s="1"/>
      <c r="U144" s="1"/>
    </row>
    <row r="145" spans="1:21" hidden="1" x14ac:dyDescent="0.35">
      <c r="A145" s="1"/>
      <c r="B145" s="1"/>
      <c r="C145" s="1"/>
      <c r="E145" s="1"/>
      <c r="F145" s="1"/>
      <c r="G145" s="1"/>
      <c r="H145" s="1"/>
      <c r="I145" s="1"/>
      <c r="J145" s="1"/>
      <c r="K145" s="1"/>
      <c r="L145" s="1"/>
      <c r="M145" s="1"/>
      <c r="N145" s="1"/>
      <c r="O145" s="1"/>
      <c r="P145" s="1"/>
      <c r="Q145" s="1"/>
      <c r="R145" s="1"/>
      <c r="S145" s="1"/>
      <c r="T145" s="1"/>
      <c r="U145" s="1"/>
    </row>
    <row r="146" spans="1:21" hidden="1" x14ac:dyDescent="0.35">
      <c r="A146" s="1"/>
      <c r="B146" s="1"/>
      <c r="C146" s="1"/>
      <c r="E146" s="1"/>
      <c r="F146" s="1"/>
      <c r="G146" s="1"/>
      <c r="H146" s="1"/>
      <c r="I146" s="1"/>
      <c r="J146" s="1"/>
      <c r="K146" s="1"/>
      <c r="L146" s="1"/>
      <c r="M146" s="1"/>
      <c r="N146" s="1"/>
      <c r="O146" s="1"/>
      <c r="P146" s="1"/>
      <c r="Q146" s="1"/>
      <c r="R146" s="1"/>
      <c r="S146" s="1"/>
      <c r="T146" s="1"/>
      <c r="U146" s="1"/>
    </row>
    <row r="147" spans="1:21" hidden="1" x14ac:dyDescent="0.35">
      <c r="A147" s="1"/>
      <c r="B147" s="1"/>
      <c r="C147" s="1"/>
      <c r="E147" s="1"/>
      <c r="F147" s="1"/>
      <c r="G147" s="1"/>
      <c r="H147" s="1"/>
      <c r="I147" s="1"/>
      <c r="J147" s="1"/>
      <c r="K147" s="1"/>
      <c r="L147" s="1"/>
      <c r="M147" s="1"/>
      <c r="N147" s="1"/>
      <c r="O147" s="1"/>
      <c r="P147" s="1"/>
      <c r="Q147" s="1"/>
      <c r="R147" s="1"/>
      <c r="S147" s="1"/>
      <c r="T147" s="1"/>
      <c r="U147" s="1"/>
    </row>
    <row r="148" spans="1:21" hidden="1" x14ac:dyDescent="0.35">
      <c r="A148" s="1"/>
      <c r="B148" s="1"/>
      <c r="C148" s="1"/>
      <c r="E148" s="1"/>
      <c r="F148" s="1"/>
      <c r="G148" s="1"/>
      <c r="H148" s="1"/>
      <c r="I148" s="1"/>
      <c r="J148" s="1"/>
      <c r="K148" s="1"/>
      <c r="L148" s="1"/>
      <c r="M148" s="1"/>
      <c r="N148" s="1"/>
      <c r="O148" s="1"/>
      <c r="P148" s="1"/>
      <c r="Q148" s="1"/>
      <c r="R148" s="1"/>
      <c r="S148" s="1"/>
      <c r="T148" s="1"/>
      <c r="U148" s="1"/>
    </row>
    <row r="149" spans="1:21" hidden="1" x14ac:dyDescent="0.35">
      <c r="A149" s="1"/>
      <c r="B149" s="1"/>
      <c r="C149" s="1"/>
      <c r="E149" s="1"/>
      <c r="F149" s="1"/>
      <c r="G149" s="1"/>
      <c r="H149" s="1"/>
      <c r="I149" s="1"/>
      <c r="J149" s="1"/>
      <c r="K149" s="1"/>
      <c r="L149" s="1"/>
      <c r="M149" s="1"/>
      <c r="N149" s="1"/>
      <c r="O149" s="1"/>
      <c r="P149" s="1"/>
      <c r="Q149" s="1"/>
      <c r="R149" s="1"/>
      <c r="S149" s="1"/>
      <c r="T149" s="1"/>
      <c r="U149" s="1"/>
    </row>
    <row r="150" spans="1:21" hidden="1" x14ac:dyDescent="0.35">
      <c r="A150" s="1"/>
      <c r="B150" s="1"/>
      <c r="C150" s="1"/>
      <c r="E150" s="1"/>
      <c r="F150" s="1"/>
      <c r="G150" s="1"/>
      <c r="H150" s="1"/>
      <c r="I150" s="1"/>
      <c r="J150" s="1"/>
      <c r="K150" s="1"/>
      <c r="L150" s="1"/>
      <c r="M150" s="1"/>
      <c r="N150" s="1"/>
      <c r="O150" s="1"/>
      <c r="P150" s="1"/>
      <c r="Q150" s="1"/>
      <c r="R150" s="1"/>
      <c r="S150" s="1"/>
      <c r="T150" s="1"/>
      <c r="U150" s="1"/>
    </row>
    <row r="151" spans="1:21" hidden="1" x14ac:dyDescent="0.35">
      <c r="A151" s="1"/>
      <c r="B151" s="1"/>
      <c r="C151" s="1"/>
      <c r="E151" s="1"/>
      <c r="F151" s="1"/>
      <c r="G151" s="1"/>
      <c r="H151" s="1"/>
      <c r="I151" s="1"/>
      <c r="J151" s="1"/>
      <c r="K151" s="1"/>
      <c r="L151" s="1"/>
      <c r="M151" s="1"/>
      <c r="N151" s="1"/>
      <c r="O151" s="1"/>
      <c r="P151" s="1"/>
      <c r="Q151" s="1"/>
      <c r="R151" s="1"/>
      <c r="S151" s="1"/>
      <c r="T151" s="1"/>
      <c r="U151" s="1"/>
    </row>
    <row r="152" spans="1:21" hidden="1" x14ac:dyDescent="0.35">
      <c r="A152" s="1"/>
      <c r="B152" s="1"/>
      <c r="C152" s="1"/>
      <c r="E152" s="1"/>
      <c r="F152" s="1"/>
      <c r="G152" s="1"/>
      <c r="H152" s="1"/>
      <c r="I152" s="1"/>
      <c r="J152" s="1"/>
      <c r="K152" s="1"/>
      <c r="L152" s="1"/>
      <c r="M152" s="1"/>
      <c r="N152" s="1"/>
      <c r="O152" s="1"/>
      <c r="P152" s="1"/>
      <c r="Q152" s="1"/>
      <c r="R152" s="1"/>
      <c r="S152" s="1"/>
      <c r="T152" s="1"/>
      <c r="U152" s="1"/>
    </row>
    <row r="153" spans="1:21" hidden="1" x14ac:dyDescent="0.35">
      <c r="A153" s="1"/>
      <c r="B153" s="1"/>
      <c r="C153" s="1"/>
      <c r="E153" s="1"/>
      <c r="F153" s="1"/>
      <c r="G153" s="1"/>
      <c r="H153" s="1"/>
      <c r="I153" s="1"/>
      <c r="J153" s="1"/>
      <c r="K153" s="1"/>
      <c r="L153" s="1"/>
      <c r="M153" s="1"/>
      <c r="N153" s="1"/>
      <c r="O153" s="1"/>
      <c r="P153" s="1"/>
      <c r="Q153" s="1"/>
      <c r="R153" s="1"/>
      <c r="S153" s="1"/>
      <c r="T153" s="1"/>
      <c r="U153" s="1"/>
    </row>
    <row r="154" spans="1:21" hidden="1" x14ac:dyDescent="0.35">
      <c r="A154" s="1"/>
      <c r="B154" s="1"/>
      <c r="C154" s="1"/>
      <c r="E154" s="1"/>
      <c r="F154" s="1"/>
      <c r="G154" s="1"/>
      <c r="H154" s="1"/>
      <c r="I154" s="1"/>
      <c r="J154" s="1"/>
      <c r="K154" s="1"/>
      <c r="L154" s="1"/>
      <c r="M154" s="1"/>
      <c r="N154" s="1"/>
      <c r="O154" s="1"/>
      <c r="P154" s="1"/>
      <c r="Q154" s="1"/>
      <c r="R154" s="1"/>
      <c r="S154" s="1"/>
      <c r="T154" s="1"/>
      <c r="U154" s="1"/>
    </row>
    <row r="155" spans="1:21" hidden="1" x14ac:dyDescent="0.35">
      <c r="A155" s="1"/>
      <c r="B155" s="1"/>
      <c r="C155" s="1"/>
      <c r="E155" s="1"/>
      <c r="F155" s="1"/>
      <c r="G155" s="1"/>
      <c r="H155" s="1"/>
      <c r="I155" s="1"/>
      <c r="J155" s="1"/>
      <c r="K155" s="1"/>
      <c r="L155" s="1"/>
      <c r="M155" s="1"/>
      <c r="N155" s="1"/>
      <c r="O155" s="1"/>
      <c r="P155" s="1"/>
      <c r="Q155" s="1"/>
      <c r="R155" s="1"/>
      <c r="S155" s="1"/>
      <c r="T155" s="1"/>
      <c r="U155" s="1"/>
    </row>
    <row r="156" spans="1:21" hidden="1" x14ac:dyDescent="0.35">
      <c r="A156" s="1"/>
      <c r="B156" s="1"/>
      <c r="C156" s="1"/>
      <c r="E156" s="1"/>
      <c r="F156" s="1"/>
      <c r="G156" s="1"/>
      <c r="H156" s="1"/>
      <c r="I156" s="1"/>
      <c r="J156" s="1"/>
      <c r="K156" s="1"/>
      <c r="L156" s="1"/>
      <c r="M156" s="1"/>
      <c r="N156" s="1"/>
      <c r="O156" s="1"/>
      <c r="P156" s="1"/>
      <c r="Q156" s="1"/>
      <c r="R156" s="1"/>
      <c r="S156" s="1"/>
      <c r="T156" s="1"/>
      <c r="U156" s="1"/>
    </row>
    <row r="157" spans="1:21" hidden="1" x14ac:dyDescent="0.35">
      <c r="A157" s="1"/>
      <c r="B157" s="1"/>
      <c r="C157" s="1"/>
      <c r="E157" s="1"/>
      <c r="F157" s="1"/>
      <c r="G157" s="1"/>
      <c r="H157" s="1"/>
      <c r="I157" s="1"/>
      <c r="J157" s="1"/>
      <c r="K157" s="1"/>
      <c r="L157" s="1"/>
      <c r="M157" s="1"/>
      <c r="N157" s="1"/>
      <c r="O157" s="1"/>
      <c r="P157" s="1"/>
      <c r="Q157" s="1"/>
      <c r="R157" s="1"/>
      <c r="S157" s="1"/>
      <c r="T157" s="1"/>
      <c r="U157" s="1"/>
    </row>
    <row r="158" spans="1:21" hidden="1" x14ac:dyDescent="0.35">
      <c r="A158" s="1"/>
      <c r="B158" s="1"/>
      <c r="C158" s="1"/>
      <c r="E158" s="1"/>
      <c r="F158" s="1"/>
      <c r="G158" s="1"/>
      <c r="H158" s="1"/>
      <c r="I158" s="1"/>
      <c r="J158" s="1"/>
      <c r="K158" s="1"/>
      <c r="L158" s="1"/>
      <c r="M158" s="1"/>
      <c r="N158" s="1"/>
      <c r="O158" s="1"/>
      <c r="P158" s="1"/>
      <c r="Q158" s="1"/>
      <c r="R158" s="1"/>
      <c r="S158" s="1"/>
      <c r="T158" s="1"/>
      <c r="U158" s="1"/>
    </row>
    <row r="159" spans="1:21" hidden="1" x14ac:dyDescent="0.35">
      <c r="A159" s="1"/>
      <c r="B159" s="1"/>
      <c r="C159" s="1"/>
      <c r="E159" s="1"/>
      <c r="F159" s="1"/>
      <c r="G159" s="1"/>
      <c r="H159" s="1"/>
      <c r="I159" s="1"/>
      <c r="J159" s="1"/>
      <c r="K159" s="1"/>
      <c r="L159" s="1"/>
      <c r="M159" s="1"/>
      <c r="N159" s="1"/>
      <c r="O159" s="1"/>
      <c r="P159" s="1"/>
      <c r="Q159" s="1"/>
      <c r="R159" s="1"/>
      <c r="S159" s="1"/>
      <c r="T159" s="1"/>
      <c r="U159" s="1"/>
    </row>
    <row r="160" spans="1:21" hidden="1" x14ac:dyDescent="0.35">
      <c r="A160" s="1"/>
      <c r="B160" s="1"/>
      <c r="C160" s="1"/>
      <c r="E160" s="1"/>
      <c r="F160" s="1"/>
      <c r="G160" s="1"/>
      <c r="H160" s="1"/>
      <c r="I160" s="1"/>
      <c r="J160" s="1"/>
      <c r="K160" s="1"/>
      <c r="L160" s="1"/>
      <c r="M160" s="1"/>
      <c r="N160" s="1"/>
      <c r="O160" s="1"/>
      <c r="P160" s="1"/>
      <c r="Q160" s="1"/>
      <c r="R160" s="1"/>
      <c r="S160" s="1"/>
      <c r="T160" s="1"/>
      <c r="U160" s="1"/>
    </row>
    <row r="161" spans="1:21" hidden="1" x14ac:dyDescent="0.35">
      <c r="A161" s="1"/>
      <c r="B161" s="1"/>
      <c r="C161" s="1"/>
      <c r="E161" s="1"/>
      <c r="F161" s="1"/>
      <c r="G161" s="1"/>
      <c r="H161" s="1"/>
      <c r="I161" s="1"/>
      <c r="J161" s="1"/>
      <c r="K161" s="1"/>
      <c r="L161" s="1"/>
      <c r="M161" s="1"/>
      <c r="N161" s="1"/>
      <c r="O161" s="1"/>
      <c r="P161" s="1"/>
      <c r="Q161" s="1"/>
      <c r="R161" s="1"/>
      <c r="S161" s="1"/>
      <c r="T161" s="1"/>
      <c r="U161" s="1"/>
    </row>
    <row r="162" spans="1:21" hidden="1" x14ac:dyDescent="0.35">
      <c r="A162" s="1"/>
      <c r="B162" s="1"/>
      <c r="C162" s="1"/>
      <c r="E162" s="1"/>
      <c r="F162" s="1"/>
      <c r="G162" s="1"/>
      <c r="H162" s="1"/>
      <c r="I162" s="1"/>
      <c r="J162" s="1"/>
      <c r="K162" s="1"/>
      <c r="L162" s="1"/>
      <c r="M162" s="1"/>
      <c r="N162" s="1"/>
      <c r="O162" s="1"/>
      <c r="P162" s="1"/>
      <c r="Q162" s="1"/>
      <c r="R162" s="1"/>
      <c r="S162" s="1"/>
      <c r="T162" s="1"/>
      <c r="U162" s="1"/>
    </row>
    <row r="163" spans="1:21" hidden="1" x14ac:dyDescent="0.35">
      <c r="A163" s="1"/>
      <c r="B163" s="1"/>
      <c r="C163" s="1"/>
      <c r="E163" s="1"/>
      <c r="F163" s="1"/>
      <c r="G163" s="1"/>
      <c r="H163" s="1"/>
      <c r="I163" s="1"/>
      <c r="J163" s="1"/>
      <c r="K163" s="1"/>
      <c r="L163" s="1"/>
      <c r="M163" s="1"/>
      <c r="N163" s="1"/>
      <c r="O163" s="1"/>
      <c r="P163" s="1"/>
      <c r="Q163" s="1"/>
      <c r="R163" s="1"/>
      <c r="S163" s="1"/>
      <c r="T163" s="1"/>
      <c r="U163" s="1"/>
    </row>
    <row r="164" spans="1:21" hidden="1" x14ac:dyDescent="0.35">
      <c r="A164" s="1"/>
      <c r="B164" s="1"/>
      <c r="C164" s="1"/>
      <c r="E164" s="1"/>
      <c r="F164" s="1"/>
      <c r="G164" s="1"/>
      <c r="H164" s="1"/>
      <c r="I164" s="1"/>
      <c r="J164" s="1"/>
      <c r="K164" s="1"/>
      <c r="L164" s="1"/>
      <c r="M164" s="1"/>
      <c r="N164" s="1"/>
      <c r="O164" s="1"/>
      <c r="P164" s="1"/>
      <c r="Q164" s="1"/>
      <c r="R164" s="1"/>
      <c r="S164" s="1"/>
      <c r="T164" s="1"/>
      <c r="U164" s="1"/>
    </row>
    <row r="165" spans="1:21" hidden="1" x14ac:dyDescent="0.35">
      <c r="A165" s="1"/>
      <c r="B165" s="1"/>
      <c r="C165" s="1"/>
      <c r="E165" s="1"/>
      <c r="F165" s="1"/>
      <c r="G165" s="1"/>
      <c r="H165" s="1"/>
      <c r="I165" s="1"/>
      <c r="J165" s="1"/>
      <c r="K165" s="1"/>
      <c r="L165" s="1"/>
      <c r="M165" s="1"/>
      <c r="N165" s="1"/>
      <c r="O165" s="1"/>
      <c r="P165" s="1"/>
      <c r="Q165" s="1"/>
      <c r="R165" s="1"/>
      <c r="S165" s="1"/>
      <c r="T165" s="1"/>
      <c r="U165" s="1"/>
    </row>
    <row r="166" spans="1:21" hidden="1" x14ac:dyDescent="0.35">
      <c r="A166" s="1"/>
      <c r="B166" s="1"/>
      <c r="C166" s="1"/>
      <c r="E166" s="1"/>
      <c r="F166" s="1"/>
      <c r="G166" s="1"/>
      <c r="H166" s="1"/>
      <c r="I166" s="1"/>
      <c r="J166" s="1"/>
      <c r="K166" s="1"/>
      <c r="L166" s="1"/>
      <c r="M166" s="1"/>
      <c r="N166" s="1"/>
      <c r="O166" s="1"/>
      <c r="P166" s="1"/>
      <c r="Q166" s="1"/>
      <c r="R166" s="1"/>
      <c r="S166" s="1"/>
      <c r="T166" s="1"/>
      <c r="U166" s="1"/>
    </row>
    <row r="167" spans="1:21" hidden="1" x14ac:dyDescent="0.35">
      <c r="A167" s="1"/>
      <c r="B167" s="1"/>
      <c r="C167" s="1"/>
      <c r="E167" s="1"/>
      <c r="F167" s="1"/>
      <c r="G167" s="1"/>
      <c r="H167" s="1"/>
      <c r="I167" s="1"/>
      <c r="J167" s="1"/>
      <c r="K167" s="1"/>
      <c r="L167" s="1"/>
      <c r="M167" s="1"/>
      <c r="N167" s="1"/>
      <c r="O167" s="1"/>
      <c r="P167" s="1"/>
      <c r="Q167" s="1"/>
      <c r="R167" s="1"/>
      <c r="S167" s="1"/>
      <c r="T167" s="1"/>
      <c r="U167" s="1"/>
    </row>
    <row r="168" spans="1:21" hidden="1" x14ac:dyDescent="0.35">
      <c r="A168" s="1"/>
      <c r="B168" s="1"/>
      <c r="C168" s="1"/>
      <c r="E168" s="1"/>
      <c r="F168" s="1"/>
      <c r="G168" s="1"/>
      <c r="H168" s="1"/>
      <c r="I168" s="1"/>
      <c r="J168" s="1"/>
      <c r="K168" s="1"/>
      <c r="L168" s="1"/>
      <c r="M168" s="1"/>
      <c r="N168" s="1"/>
      <c r="O168" s="1"/>
      <c r="P168" s="1"/>
      <c r="Q168" s="1"/>
      <c r="R168" s="1"/>
      <c r="S168" s="1"/>
      <c r="T168" s="1"/>
      <c r="U168" s="1"/>
    </row>
    <row r="169" spans="1:21" hidden="1" x14ac:dyDescent="0.35">
      <c r="A169" s="1"/>
      <c r="B169" s="1"/>
      <c r="C169" s="1"/>
      <c r="E169" s="1"/>
      <c r="F169" s="1"/>
      <c r="G169" s="1"/>
      <c r="H169" s="1"/>
      <c r="I169" s="1"/>
      <c r="J169" s="1"/>
      <c r="K169" s="1"/>
      <c r="L169" s="1"/>
      <c r="M169" s="1"/>
      <c r="N169" s="1"/>
      <c r="O169" s="1"/>
      <c r="P169" s="1"/>
      <c r="Q169" s="1"/>
      <c r="R169" s="1"/>
      <c r="S169" s="1"/>
      <c r="T169" s="1"/>
      <c r="U169" s="1"/>
    </row>
    <row r="170" spans="1:21" hidden="1" x14ac:dyDescent="0.35">
      <c r="A170" s="1"/>
      <c r="B170" s="1"/>
      <c r="C170" s="1"/>
      <c r="E170" s="1"/>
      <c r="F170" s="1"/>
      <c r="G170" s="1"/>
      <c r="H170" s="1"/>
      <c r="I170" s="1"/>
      <c r="J170" s="1"/>
      <c r="K170" s="1"/>
      <c r="L170" s="1"/>
      <c r="M170" s="1"/>
      <c r="N170" s="1"/>
      <c r="O170" s="1"/>
      <c r="P170" s="1"/>
      <c r="Q170" s="1"/>
      <c r="R170" s="1"/>
      <c r="S170" s="1"/>
      <c r="T170" s="1"/>
      <c r="U170" s="1"/>
    </row>
    <row r="171" spans="1:21" hidden="1" x14ac:dyDescent="0.35">
      <c r="A171" s="1"/>
      <c r="B171" s="1"/>
      <c r="C171" s="1"/>
      <c r="E171" s="1"/>
      <c r="F171" s="1"/>
      <c r="G171" s="1"/>
      <c r="H171" s="1"/>
      <c r="I171" s="1"/>
      <c r="J171" s="1"/>
      <c r="K171" s="1"/>
      <c r="L171" s="1"/>
      <c r="M171" s="1"/>
      <c r="N171" s="1"/>
      <c r="O171" s="1"/>
      <c r="P171" s="1"/>
      <c r="Q171" s="1"/>
      <c r="R171" s="1"/>
      <c r="S171" s="1"/>
      <c r="T171" s="1"/>
      <c r="U171" s="1"/>
    </row>
    <row r="172" spans="1:21" hidden="1" x14ac:dyDescent="0.35">
      <c r="A172" s="1"/>
      <c r="B172" s="1"/>
      <c r="C172" s="1"/>
      <c r="E172" s="1"/>
      <c r="F172" s="1"/>
      <c r="G172" s="1"/>
      <c r="H172" s="1"/>
      <c r="I172" s="1"/>
      <c r="J172" s="1"/>
      <c r="K172" s="1"/>
      <c r="L172" s="1"/>
      <c r="M172" s="1"/>
      <c r="N172" s="1"/>
      <c r="O172" s="1"/>
      <c r="P172" s="1"/>
      <c r="Q172" s="1"/>
      <c r="R172" s="1"/>
      <c r="S172" s="1"/>
      <c r="T172" s="1"/>
      <c r="U172" s="1"/>
    </row>
    <row r="173" spans="1:21" hidden="1" x14ac:dyDescent="0.35">
      <c r="A173" s="1"/>
      <c r="B173" s="1"/>
      <c r="C173" s="1"/>
      <c r="E173" s="1"/>
      <c r="F173" s="1"/>
      <c r="G173" s="1"/>
      <c r="H173" s="1"/>
      <c r="I173" s="1"/>
      <c r="J173" s="1"/>
      <c r="K173" s="1"/>
      <c r="L173" s="1"/>
      <c r="M173" s="1"/>
      <c r="N173" s="1"/>
      <c r="O173" s="1"/>
      <c r="P173" s="1"/>
      <c r="Q173" s="1"/>
      <c r="R173" s="1"/>
      <c r="S173" s="1"/>
      <c r="T173" s="1"/>
      <c r="U173" s="1"/>
    </row>
    <row r="174" spans="1:21" hidden="1" x14ac:dyDescent="0.35">
      <c r="A174" s="1"/>
      <c r="B174" s="1"/>
      <c r="C174" s="1"/>
      <c r="E174" s="1"/>
      <c r="F174" s="1"/>
      <c r="G174" s="1"/>
      <c r="H174" s="1"/>
      <c r="I174" s="1"/>
      <c r="J174" s="1"/>
      <c r="K174" s="1"/>
      <c r="L174" s="1"/>
      <c r="M174" s="1"/>
      <c r="N174" s="1"/>
      <c r="O174" s="1"/>
      <c r="P174" s="1"/>
      <c r="Q174" s="1"/>
      <c r="R174" s="1"/>
      <c r="S174" s="1"/>
      <c r="T174" s="1"/>
      <c r="U174" s="1"/>
    </row>
    <row r="175" spans="1:21" hidden="1" x14ac:dyDescent="0.35">
      <c r="A175" s="1"/>
      <c r="B175" s="1"/>
      <c r="C175" s="1"/>
      <c r="E175" s="1"/>
      <c r="F175" s="1"/>
      <c r="G175" s="1"/>
      <c r="H175" s="1"/>
      <c r="I175" s="1"/>
      <c r="J175" s="1"/>
      <c r="K175" s="1"/>
      <c r="L175" s="1"/>
      <c r="M175" s="1"/>
      <c r="N175" s="1"/>
      <c r="O175" s="1"/>
      <c r="P175" s="1"/>
      <c r="Q175" s="1"/>
      <c r="R175" s="1"/>
      <c r="S175" s="1"/>
      <c r="T175" s="1"/>
      <c r="U175" s="1"/>
    </row>
    <row r="176" spans="1:21" hidden="1" x14ac:dyDescent="0.35">
      <c r="A176" s="1"/>
      <c r="B176" s="1"/>
      <c r="C176" s="1"/>
      <c r="E176" s="1"/>
      <c r="F176" s="1"/>
      <c r="G176" s="1"/>
      <c r="H176" s="1"/>
      <c r="I176" s="1"/>
      <c r="J176" s="1"/>
      <c r="K176" s="1"/>
      <c r="L176" s="1"/>
      <c r="M176" s="1"/>
      <c r="N176" s="1"/>
      <c r="O176" s="1"/>
      <c r="P176" s="1"/>
      <c r="Q176" s="1"/>
      <c r="R176" s="1"/>
      <c r="S176" s="1"/>
      <c r="T176" s="1"/>
      <c r="U176" s="1"/>
    </row>
    <row r="177" spans="1:21" hidden="1" x14ac:dyDescent="0.35">
      <c r="A177" s="1"/>
      <c r="B177" s="1"/>
      <c r="C177" s="1"/>
      <c r="E177" s="1"/>
      <c r="F177" s="1"/>
      <c r="G177" s="1"/>
      <c r="H177" s="1"/>
      <c r="I177" s="1"/>
      <c r="J177" s="1"/>
      <c r="K177" s="1"/>
      <c r="L177" s="1"/>
      <c r="M177" s="1"/>
      <c r="N177" s="1"/>
      <c r="O177" s="1"/>
      <c r="P177" s="1"/>
      <c r="Q177" s="1"/>
      <c r="R177" s="1"/>
      <c r="S177" s="1"/>
      <c r="T177" s="1"/>
      <c r="U177" s="1"/>
    </row>
    <row r="178" spans="1:21" hidden="1" x14ac:dyDescent="0.35">
      <c r="A178" s="1"/>
      <c r="B178" s="1"/>
      <c r="C178" s="1"/>
      <c r="E178" s="1"/>
      <c r="F178" s="1"/>
      <c r="G178" s="1"/>
      <c r="H178" s="1"/>
      <c r="I178" s="1"/>
      <c r="J178" s="1"/>
      <c r="K178" s="1"/>
      <c r="L178" s="1"/>
      <c r="M178" s="1"/>
      <c r="N178" s="1"/>
      <c r="O178" s="1"/>
      <c r="P178" s="1"/>
      <c r="Q178" s="1"/>
      <c r="R178" s="1"/>
      <c r="S178" s="1"/>
      <c r="T178" s="1"/>
      <c r="U178" s="1"/>
    </row>
    <row r="179" spans="1:21" hidden="1" x14ac:dyDescent="0.35">
      <c r="A179" s="1"/>
      <c r="B179" s="1"/>
      <c r="C179" s="1"/>
      <c r="E179" s="1"/>
      <c r="F179" s="1"/>
      <c r="G179" s="1"/>
      <c r="H179" s="1"/>
      <c r="I179" s="1"/>
      <c r="J179" s="1"/>
      <c r="K179" s="1"/>
      <c r="L179" s="1"/>
      <c r="M179" s="1"/>
      <c r="N179" s="1"/>
      <c r="O179" s="1"/>
      <c r="P179" s="1"/>
      <c r="Q179" s="1"/>
      <c r="R179" s="1"/>
      <c r="S179" s="1"/>
      <c r="T179" s="1"/>
      <c r="U179" s="1"/>
    </row>
    <row r="180" spans="1:21" hidden="1" x14ac:dyDescent="0.35">
      <c r="A180" s="1"/>
      <c r="B180" s="1"/>
      <c r="C180" s="1"/>
      <c r="E180" s="1"/>
      <c r="F180" s="1"/>
      <c r="G180" s="1"/>
      <c r="H180" s="1"/>
      <c r="I180" s="1"/>
      <c r="J180" s="1"/>
      <c r="K180" s="1"/>
      <c r="L180" s="1"/>
      <c r="M180" s="1"/>
      <c r="N180" s="1"/>
      <c r="O180" s="1"/>
      <c r="P180" s="1"/>
      <c r="Q180" s="1"/>
      <c r="R180" s="1"/>
      <c r="S180" s="1"/>
      <c r="T180" s="1"/>
      <c r="U180" s="1"/>
    </row>
    <row r="181" spans="1:21" hidden="1" x14ac:dyDescent="0.35">
      <c r="A181" s="1"/>
      <c r="B181" s="1"/>
      <c r="C181" s="1"/>
      <c r="E181" s="1"/>
      <c r="F181" s="1"/>
      <c r="G181" s="1"/>
      <c r="H181" s="1"/>
      <c r="I181" s="1"/>
      <c r="J181" s="1"/>
      <c r="K181" s="1"/>
      <c r="L181" s="1"/>
      <c r="M181" s="1"/>
      <c r="N181" s="1"/>
      <c r="O181" s="1"/>
      <c r="P181" s="1"/>
      <c r="Q181" s="1"/>
      <c r="R181" s="1"/>
      <c r="S181" s="1"/>
      <c r="T181" s="1"/>
      <c r="U181" s="1"/>
    </row>
    <row r="182" spans="1:21" hidden="1" x14ac:dyDescent="0.35">
      <c r="A182" s="1"/>
      <c r="B182" s="1"/>
      <c r="C182" s="1"/>
      <c r="E182" s="1"/>
      <c r="F182" s="1"/>
      <c r="G182" s="1"/>
      <c r="H182" s="1"/>
      <c r="I182" s="1"/>
      <c r="J182" s="1"/>
      <c r="K182" s="1"/>
      <c r="L182" s="1"/>
      <c r="M182" s="1"/>
      <c r="N182" s="1"/>
      <c r="O182" s="1"/>
      <c r="P182" s="1"/>
      <c r="Q182" s="1"/>
      <c r="R182" s="1"/>
      <c r="S182" s="1"/>
      <c r="T182" s="1"/>
      <c r="U182" s="1"/>
    </row>
    <row r="183" spans="1:21" hidden="1" x14ac:dyDescent="0.35">
      <c r="A183" s="1"/>
      <c r="B183" s="1"/>
      <c r="C183" s="1"/>
      <c r="E183" s="1"/>
      <c r="F183" s="1"/>
      <c r="G183" s="1"/>
      <c r="H183" s="1"/>
      <c r="I183" s="1"/>
      <c r="J183" s="1"/>
      <c r="K183" s="1"/>
      <c r="L183" s="1"/>
      <c r="M183" s="1"/>
      <c r="N183" s="1"/>
      <c r="O183" s="1"/>
      <c r="P183" s="1"/>
      <c r="Q183" s="1"/>
      <c r="R183" s="1"/>
      <c r="S183" s="1"/>
      <c r="T183" s="1"/>
      <c r="U183" s="1"/>
    </row>
    <row r="184" spans="1:21" hidden="1" x14ac:dyDescent="0.35">
      <c r="A184" s="1"/>
      <c r="B184" s="1"/>
      <c r="C184" s="1"/>
      <c r="E184" s="1"/>
      <c r="F184" s="1"/>
      <c r="G184" s="1"/>
      <c r="H184" s="1"/>
      <c r="I184" s="1"/>
      <c r="J184" s="1"/>
      <c r="K184" s="1"/>
      <c r="L184" s="1"/>
      <c r="M184" s="1"/>
      <c r="N184" s="1"/>
      <c r="O184" s="1"/>
      <c r="P184" s="1"/>
      <c r="Q184" s="1"/>
      <c r="R184" s="1"/>
      <c r="S184" s="1"/>
      <c r="T184" s="1"/>
      <c r="U184" s="1"/>
    </row>
    <row r="185" spans="1:21" hidden="1" x14ac:dyDescent="0.35">
      <c r="A185" s="1"/>
      <c r="B185" s="1"/>
      <c r="C185" s="1"/>
      <c r="E185" s="1"/>
      <c r="F185" s="1"/>
      <c r="G185" s="1"/>
      <c r="H185" s="1"/>
      <c r="I185" s="1"/>
      <c r="J185" s="1"/>
      <c r="K185" s="1"/>
      <c r="L185" s="1"/>
      <c r="M185" s="1"/>
      <c r="N185" s="1"/>
      <c r="O185" s="1"/>
      <c r="P185" s="1"/>
      <c r="Q185" s="1"/>
      <c r="R185" s="1"/>
      <c r="S185" s="1"/>
      <c r="T185" s="1"/>
      <c r="U185" s="1"/>
    </row>
    <row r="186" spans="1:21" hidden="1" x14ac:dyDescent="0.35">
      <c r="A186" s="1"/>
      <c r="B186" s="1"/>
      <c r="C186" s="1"/>
      <c r="E186" s="1"/>
      <c r="F186" s="1"/>
      <c r="G186" s="1"/>
      <c r="H186" s="1"/>
      <c r="I186" s="1"/>
      <c r="J186" s="1"/>
      <c r="K186" s="1"/>
      <c r="L186" s="1"/>
      <c r="M186" s="1"/>
      <c r="N186" s="1"/>
      <c r="O186" s="1"/>
      <c r="P186" s="1"/>
      <c r="Q186" s="1"/>
      <c r="R186" s="1"/>
      <c r="S186" s="1"/>
      <c r="T186" s="1"/>
      <c r="U186" s="1"/>
    </row>
    <row r="187" spans="1:21" hidden="1" x14ac:dyDescent="0.35">
      <c r="A187" s="1"/>
      <c r="B187" s="1"/>
      <c r="C187" s="1"/>
      <c r="E187" s="1"/>
      <c r="F187" s="1"/>
      <c r="G187" s="1"/>
      <c r="H187" s="1"/>
      <c r="I187" s="1"/>
      <c r="J187" s="1"/>
      <c r="K187" s="1"/>
      <c r="L187" s="1"/>
      <c r="M187" s="1"/>
      <c r="N187" s="1"/>
      <c r="O187" s="1"/>
      <c r="P187" s="1"/>
      <c r="Q187" s="1"/>
      <c r="R187" s="1"/>
      <c r="S187" s="1"/>
      <c r="T187" s="1"/>
      <c r="U187" s="1"/>
    </row>
    <row r="188" spans="1:21" hidden="1" x14ac:dyDescent="0.35">
      <c r="A188" s="1"/>
      <c r="B188" s="1"/>
      <c r="C188" s="1"/>
      <c r="E188" s="1"/>
      <c r="F188" s="1"/>
      <c r="G188" s="1"/>
      <c r="H188" s="1"/>
      <c r="I188" s="1"/>
      <c r="J188" s="1"/>
      <c r="K188" s="1"/>
      <c r="L188" s="1"/>
      <c r="M188" s="1"/>
      <c r="N188" s="1"/>
      <c r="O188" s="1"/>
      <c r="P188" s="1"/>
      <c r="Q188" s="1"/>
      <c r="R188" s="1"/>
      <c r="S188" s="1"/>
      <c r="T188" s="1"/>
      <c r="U188" s="1"/>
    </row>
    <row r="189" spans="1:21" hidden="1" x14ac:dyDescent="0.35">
      <c r="A189" s="1"/>
      <c r="B189" s="1"/>
      <c r="C189" s="1"/>
      <c r="E189" s="1"/>
      <c r="F189" s="1"/>
      <c r="G189" s="1"/>
      <c r="H189" s="1"/>
      <c r="I189" s="1"/>
      <c r="J189" s="1"/>
      <c r="K189" s="1"/>
      <c r="L189" s="1"/>
      <c r="M189" s="1"/>
      <c r="N189" s="1"/>
      <c r="O189" s="1"/>
      <c r="P189" s="1"/>
      <c r="Q189" s="1"/>
      <c r="R189" s="1"/>
      <c r="S189" s="1"/>
      <c r="T189" s="1"/>
      <c r="U189" s="1"/>
    </row>
    <row r="190" spans="1:21" hidden="1" x14ac:dyDescent="0.35">
      <c r="A190" s="1"/>
      <c r="B190" s="1"/>
      <c r="C190" s="1"/>
      <c r="E190" s="1"/>
      <c r="F190" s="1"/>
      <c r="G190" s="1"/>
      <c r="H190" s="1"/>
      <c r="I190" s="1"/>
      <c r="J190" s="1"/>
      <c r="K190" s="1"/>
      <c r="L190" s="1"/>
      <c r="M190" s="1"/>
      <c r="N190" s="1"/>
      <c r="O190" s="1"/>
      <c r="P190" s="1"/>
      <c r="Q190" s="1"/>
      <c r="R190" s="1"/>
      <c r="S190" s="1"/>
      <c r="T190" s="1"/>
      <c r="U190" s="1"/>
    </row>
    <row r="191" spans="1:21" hidden="1" x14ac:dyDescent="0.35">
      <c r="A191" s="1"/>
      <c r="B191" s="1"/>
      <c r="C191" s="1"/>
      <c r="E191" s="1"/>
      <c r="F191" s="1"/>
      <c r="G191" s="1"/>
      <c r="H191" s="1"/>
      <c r="I191" s="1"/>
      <c r="J191" s="1"/>
      <c r="K191" s="1"/>
      <c r="L191" s="1"/>
      <c r="M191" s="1"/>
      <c r="N191" s="1"/>
      <c r="O191" s="1"/>
      <c r="P191" s="1"/>
      <c r="Q191" s="1"/>
      <c r="R191" s="1"/>
      <c r="S191" s="1"/>
      <c r="T191" s="1"/>
      <c r="U191" s="1"/>
    </row>
    <row r="192" spans="1:21" hidden="1" x14ac:dyDescent="0.35">
      <c r="A192" s="1"/>
      <c r="B192" s="1"/>
      <c r="C192" s="1"/>
      <c r="E192" s="1"/>
      <c r="F192" s="1"/>
      <c r="G192" s="1"/>
      <c r="H192" s="1"/>
      <c r="I192" s="1"/>
      <c r="J192" s="1"/>
      <c r="K192" s="1"/>
      <c r="L192" s="1"/>
      <c r="M192" s="1"/>
      <c r="N192" s="1"/>
      <c r="O192" s="1"/>
      <c r="P192" s="1"/>
      <c r="Q192" s="1"/>
      <c r="R192" s="1"/>
      <c r="S192" s="1"/>
      <c r="T192" s="1"/>
      <c r="U192" s="1"/>
    </row>
    <row r="193" spans="1:21" hidden="1" x14ac:dyDescent="0.35">
      <c r="A193" s="1"/>
      <c r="B193" s="1"/>
      <c r="C193" s="1"/>
      <c r="E193" s="1"/>
      <c r="F193" s="1"/>
      <c r="G193" s="1"/>
      <c r="H193" s="1"/>
      <c r="I193" s="1"/>
      <c r="J193" s="1"/>
      <c r="K193" s="1"/>
      <c r="L193" s="1"/>
      <c r="M193" s="1"/>
      <c r="N193" s="1"/>
      <c r="O193" s="1"/>
      <c r="P193" s="1"/>
      <c r="Q193" s="1"/>
      <c r="R193" s="1"/>
      <c r="S193" s="1"/>
      <c r="T193" s="1"/>
      <c r="U193" s="1"/>
    </row>
    <row r="194" spans="1:21" hidden="1" x14ac:dyDescent="0.35">
      <c r="A194" s="1"/>
      <c r="B194" s="1"/>
      <c r="C194" s="1"/>
      <c r="E194" s="1"/>
      <c r="F194" s="1"/>
      <c r="G194" s="1"/>
      <c r="H194" s="1"/>
      <c r="I194" s="1"/>
      <c r="J194" s="1"/>
      <c r="K194" s="1"/>
      <c r="L194" s="1"/>
      <c r="M194" s="1"/>
      <c r="N194" s="1"/>
      <c r="O194" s="1"/>
      <c r="P194" s="1"/>
      <c r="Q194" s="1"/>
      <c r="R194" s="1"/>
      <c r="S194" s="1"/>
      <c r="T194" s="1"/>
      <c r="U194" s="1"/>
    </row>
    <row r="195" spans="1:21" hidden="1" x14ac:dyDescent="0.35">
      <c r="A195" s="1"/>
      <c r="B195" s="1"/>
      <c r="C195" s="1"/>
      <c r="E195" s="1"/>
      <c r="F195" s="1"/>
      <c r="G195" s="1"/>
      <c r="H195" s="1"/>
      <c r="I195" s="1"/>
      <c r="J195" s="1"/>
      <c r="K195" s="1"/>
      <c r="L195" s="1"/>
      <c r="M195" s="1"/>
      <c r="N195" s="1"/>
      <c r="O195" s="1"/>
      <c r="P195" s="1"/>
      <c r="Q195" s="1"/>
      <c r="R195" s="1"/>
      <c r="S195" s="1"/>
      <c r="T195" s="1"/>
      <c r="U195" s="1"/>
    </row>
    <row r="196" spans="1:21" hidden="1" x14ac:dyDescent="0.35">
      <c r="A196" s="1"/>
      <c r="B196" s="1"/>
      <c r="C196" s="1"/>
      <c r="E196" s="1"/>
      <c r="F196" s="1"/>
      <c r="G196" s="1"/>
      <c r="H196" s="1"/>
      <c r="I196" s="1"/>
      <c r="J196" s="1"/>
      <c r="K196" s="1"/>
      <c r="L196" s="1"/>
      <c r="M196" s="1"/>
      <c r="N196" s="1"/>
      <c r="O196" s="1"/>
      <c r="P196" s="1"/>
      <c r="Q196" s="1"/>
      <c r="R196" s="1"/>
      <c r="S196" s="1"/>
      <c r="T196" s="1"/>
      <c r="U196" s="1"/>
    </row>
    <row r="197" spans="1:21" hidden="1" x14ac:dyDescent="0.35">
      <c r="A197" s="1"/>
      <c r="B197" s="1"/>
      <c r="C197" s="1"/>
      <c r="E197" s="1"/>
      <c r="F197" s="1"/>
      <c r="G197" s="1"/>
      <c r="H197" s="1"/>
      <c r="I197" s="1"/>
      <c r="J197" s="1"/>
      <c r="K197" s="1"/>
      <c r="L197" s="1"/>
      <c r="M197" s="1"/>
      <c r="N197" s="1"/>
      <c r="O197" s="1"/>
      <c r="P197" s="1"/>
      <c r="Q197" s="1"/>
      <c r="R197" s="1"/>
      <c r="S197" s="1"/>
      <c r="T197" s="1"/>
      <c r="U197" s="1"/>
    </row>
    <row r="198" spans="1:21" hidden="1" x14ac:dyDescent="0.35">
      <c r="A198" s="1"/>
      <c r="B198" s="1"/>
      <c r="C198" s="1"/>
      <c r="E198" s="1"/>
      <c r="F198" s="1"/>
      <c r="G198" s="1"/>
      <c r="H198" s="1"/>
      <c r="I198" s="1"/>
      <c r="J198" s="1"/>
      <c r="K198" s="1"/>
      <c r="L198" s="1"/>
      <c r="M198" s="1"/>
      <c r="N198" s="1"/>
      <c r="O198" s="1"/>
      <c r="P198" s="1"/>
      <c r="Q198" s="1"/>
      <c r="R198" s="1"/>
      <c r="S198" s="1"/>
      <c r="T198" s="1"/>
      <c r="U198" s="1"/>
    </row>
    <row r="199" spans="1:21" hidden="1" x14ac:dyDescent="0.35">
      <c r="A199" s="1"/>
      <c r="B199" s="1"/>
      <c r="C199" s="1"/>
      <c r="E199" s="1"/>
      <c r="F199" s="1"/>
      <c r="G199" s="1"/>
      <c r="H199" s="1"/>
      <c r="I199" s="1"/>
      <c r="J199" s="1"/>
      <c r="K199" s="1"/>
      <c r="L199" s="1"/>
      <c r="M199" s="1"/>
      <c r="N199" s="1"/>
      <c r="O199" s="1"/>
      <c r="P199" s="1"/>
      <c r="Q199" s="1"/>
      <c r="R199" s="1"/>
      <c r="S199" s="1"/>
      <c r="T199" s="1"/>
      <c r="U199" s="1"/>
    </row>
    <row r="200" spans="1:21" hidden="1" x14ac:dyDescent="0.35">
      <c r="A200" s="1"/>
      <c r="B200" s="1"/>
      <c r="C200" s="1"/>
      <c r="E200" s="1"/>
      <c r="F200" s="1"/>
      <c r="G200" s="1"/>
      <c r="H200" s="1"/>
      <c r="I200" s="1"/>
      <c r="J200" s="1"/>
      <c r="K200" s="1"/>
      <c r="L200" s="1"/>
      <c r="M200" s="1"/>
      <c r="N200" s="1"/>
      <c r="O200" s="1"/>
      <c r="P200" s="1"/>
      <c r="Q200" s="1"/>
      <c r="R200" s="1"/>
      <c r="S200" s="1"/>
      <c r="T200" s="1"/>
      <c r="U200" s="1"/>
    </row>
    <row r="201" spans="1:21" hidden="1" x14ac:dyDescent="0.35">
      <c r="A201" s="1"/>
      <c r="B201" s="1"/>
      <c r="C201" s="1"/>
      <c r="E201" s="1"/>
      <c r="F201" s="1"/>
      <c r="G201" s="1"/>
      <c r="H201" s="1"/>
      <c r="I201" s="1"/>
      <c r="J201" s="1"/>
      <c r="K201" s="1"/>
      <c r="L201" s="1"/>
      <c r="M201" s="1"/>
      <c r="N201" s="1"/>
      <c r="O201" s="1"/>
      <c r="P201" s="1"/>
      <c r="Q201" s="1"/>
      <c r="R201" s="1"/>
      <c r="S201" s="1"/>
      <c r="T201" s="1"/>
      <c r="U201" s="1"/>
    </row>
    <row r="202" spans="1:21" hidden="1" x14ac:dyDescent="0.35">
      <c r="A202" s="1"/>
      <c r="B202" s="1"/>
      <c r="C202" s="1"/>
      <c r="E202" s="1"/>
      <c r="F202" s="1"/>
      <c r="G202" s="1"/>
      <c r="H202" s="1"/>
      <c r="I202" s="1"/>
      <c r="J202" s="1"/>
      <c r="K202" s="1"/>
      <c r="L202" s="1"/>
      <c r="M202" s="1"/>
      <c r="N202" s="1"/>
      <c r="O202" s="1"/>
      <c r="P202" s="1"/>
      <c r="Q202" s="1"/>
      <c r="R202" s="1"/>
      <c r="S202" s="1"/>
      <c r="T202" s="1"/>
      <c r="U202" s="1"/>
    </row>
    <row r="203" spans="1:21" hidden="1" x14ac:dyDescent="0.35">
      <c r="A203" s="1"/>
      <c r="B203" s="1"/>
      <c r="C203" s="1"/>
      <c r="E203" s="1"/>
      <c r="F203" s="1"/>
      <c r="G203" s="1"/>
      <c r="H203" s="1"/>
      <c r="I203" s="1"/>
      <c r="J203" s="1"/>
      <c r="K203" s="1"/>
      <c r="L203" s="1"/>
      <c r="M203" s="1"/>
      <c r="N203" s="1"/>
      <c r="O203" s="1"/>
      <c r="P203" s="1"/>
      <c r="Q203" s="1"/>
      <c r="R203" s="1"/>
      <c r="S203" s="1"/>
      <c r="T203" s="1"/>
      <c r="U203" s="1"/>
    </row>
    <row r="204" spans="1:21" hidden="1" x14ac:dyDescent="0.35">
      <c r="A204" s="1"/>
      <c r="B204" s="1"/>
      <c r="C204" s="1"/>
      <c r="E204" s="1"/>
      <c r="F204" s="1"/>
      <c r="G204" s="1"/>
      <c r="H204" s="1"/>
      <c r="I204" s="1"/>
      <c r="J204" s="1"/>
      <c r="K204" s="1"/>
      <c r="L204" s="1"/>
      <c r="M204" s="1"/>
      <c r="N204" s="1"/>
      <c r="O204" s="1"/>
      <c r="P204" s="1"/>
      <c r="Q204" s="1"/>
      <c r="R204" s="1"/>
      <c r="S204" s="1"/>
      <c r="T204" s="1"/>
      <c r="U204" s="1"/>
    </row>
    <row r="205" spans="1:21" hidden="1" x14ac:dyDescent="0.35">
      <c r="A205" s="1"/>
      <c r="B205" s="1"/>
      <c r="C205" s="1"/>
      <c r="E205" s="1"/>
      <c r="F205" s="1"/>
      <c r="G205" s="1"/>
      <c r="H205" s="1"/>
      <c r="I205" s="1"/>
      <c r="J205" s="1"/>
      <c r="K205" s="1"/>
      <c r="L205" s="1"/>
      <c r="M205" s="1"/>
      <c r="N205" s="1"/>
      <c r="O205" s="1"/>
      <c r="P205" s="1"/>
      <c r="Q205" s="1"/>
      <c r="R205" s="1"/>
      <c r="S205" s="1"/>
      <c r="T205" s="1"/>
      <c r="U205" s="1"/>
    </row>
    <row r="206" spans="1:21" hidden="1" x14ac:dyDescent="0.35">
      <c r="A206" s="1"/>
      <c r="B206" s="1"/>
      <c r="C206" s="1"/>
      <c r="E206" s="1"/>
      <c r="F206" s="1"/>
      <c r="G206" s="1"/>
      <c r="H206" s="1"/>
      <c r="I206" s="1"/>
      <c r="J206" s="1"/>
      <c r="K206" s="1"/>
      <c r="L206" s="1"/>
      <c r="M206" s="1"/>
      <c r="N206" s="1"/>
      <c r="O206" s="1"/>
      <c r="P206" s="1"/>
      <c r="Q206" s="1"/>
      <c r="R206" s="1"/>
      <c r="S206" s="1"/>
      <c r="T206" s="1"/>
      <c r="U206" s="1"/>
    </row>
    <row r="207" spans="1:21" hidden="1" x14ac:dyDescent="0.35">
      <c r="A207" s="1"/>
      <c r="B207" s="1"/>
      <c r="C207" s="1"/>
      <c r="E207" s="1"/>
      <c r="F207" s="1"/>
      <c r="G207" s="1"/>
      <c r="H207" s="1"/>
      <c r="I207" s="1"/>
      <c r="J207" s="1"/>
      <c r="K207" s="1"/>
      <c r="L207" s="1"/>
      <c r="M207" s="1"/>
      <c r="N207" s="1"/>
      <c r="O207" s="1"/>
      <c r="P207" s="1"/>
      <c r="Q207" s="1"/>
      <c r="R207" s="1"/>
      <c r="S207" s="1"/>
      <c r="T207" s="1"/>
      <c r="U207" s="1"/>
    </row>
    <row r="208" spans="1:21" hidden="1" x14ac:dyDescent="0.35">
      <c r="A208" s="1"/>
      <c r="B208" s="1"/>
      <c r="C208" s="1"/>
      <c r="E208" s="1"/>
      <c r="F208" s="1"/>
      <c r="G208" s="1"/>
      <c r="H208" s="1"/>
      <c r="I208" s="1"/>
      <c r="J208" s="1"/>
      <c r="K208" s="1"/>
      <c r="L208" s="1"/>
      <c r="M208" s="1"/>
      <c r="N208" s="1"/>
      <c r="O208" s="1"/>
      <c r="P208" s="1"/>
      <c r="Q208" s="1"/>
      <c r="R208" s="1"/>
      <c r="S208" s="1"/>
      <c r="T208" s="1"/>
      <c r="U208" s="1"/>
    </row>
    <row r="209" spans="1:21" hidden="1" x14ac:dyDescent="0.35">
      <c r="A209" s="1"/>
      <c r="B209" s="1"/>
      <c r="C209" s="1"/>
      <c r="E209" s="1"/>
      <c r="F209" s="1"/>
      <c r="G209" s="1"/>
      <c r="H209" s="1"/>
      <c r="I209" s="1"/>
      <c r="J209" s="1"/>
      <c r="K209" s="1"/>
      <c r="L209" s="1"/>
      <c r="M209" s="1"/>
      <c r="N209" s="1"/>
      <c r="O209" s="1"/>
      <c r="P209" s="1"/>
      <c r="Q209" s="1"/>
      <c r="R209" s="1"/>
      <c r="S209" s="1"/>
      <c r="T209" s="1"/>
      <c r="U209" s="1"/>
    </row>
    <row r="210" spans="1:21" hidden="1" x14ac:dyDescent="0.35">
      <c r="A210" s="1"/>
      <c r="B210" s="1"/>
      <c r="C210" s="1"/>
      <c r="E210" s="1"/>
      <c r="F210" s="1"/>
      <c r="G210" s="1"/>
      <c r="H210" s="1"/>
      <c r="I210" s="1"/>
      <c r="J210" s="1"/>
      <c r="K210" s="1"/>
      <c r="L210" s="1"/>
      <c r="M210" s="1"/>
      <c r="N210" s="1"/>
      <c r="O210" s="1"/>
      <c r="P210" s="1"/>
      <c r="Q210" s="1"/>
      <c r="R210" s="1"/>
      <c r="S210" s="1"/>
      <c r="T210" s="1"/>
      <c r="U210" s="1"/>
    </row>
    <row r="211" spans="1:21" hidden="1" x14ac:dyDescent="0.35">
      <c r="A211" s="1"/>
      <c r="B211" s="1"/>
      <c r="C211" s="1"/>
      <c r="E211" s="1"/>
      <c r="F211" s="1"/>
      <c r="G211" s="1"/>
      <c r="H211" s="1"/>
      <c r="I211" s="1"/>
      <c r="J211" s="1"/>
      <c r="K211" s="1"/>
      <c r="L211" s="1"/>
      <c r="M211" s="1"/>
      <c r="N211" s="1"/>
      <c r="O211" s="1"/>
      <c r="P211" s="1"/>
      <c r="Q211" s="1"/>
      <c r="R211" s="1"/>
      <c r="S211" s="1"/>
      <c r="T211" s="1"/>
      <c r="U211" s="1"/>
    </row>
    <row r="212" spans="1:21" hidden="1" x14ac:dyDescent="0.35">
      <c r="A212" s="1"/>
      <c r="B212" s="1"/>
      <c r="C212" s="1"/>
      <c r="E212" s="1"/>
      <c r="F212" s="1"/>
      <c r="G212" s="1"/>
      <c r="H212" s="1"/>
      <c r="I212" s="1"/>
      <c r="J212" s="1"/>
      <c r="K212" s="1"/>
      <c r="L212" s="1"/>
      <c r="M212" s="1"/>
      <c r="N212" s="1"/>
      <c r="O212" s="1"/>
      <c r="P212" s="1"/>
      <c r="Q212" s="1"/>
      <c r="R212" s="1"/>
      <c r="S212" s="1"/>
      <c r="T212" s="1"/>
      <c r="U212" s="1"/>
    </row>
    <row r="213" spans="1:21" hidden="1" x14ac:dyDescent="0.35">
      <c r="A213" s="1"/>
      <c r="B213" s="1"/>
      <c r="C213" s="1"/>
      <c r="E213" s="1"/>
      <c r="F213" s="1"/>
      <c r="G213" s="1"/>
      <c r="H213" s="1"/>
      <c r="I213" s="1"/>
      <c r="J213" s="1"/>
      <c r="K213" s="1"/>
      <c r="L213" s="1"/>
      <c r="M213" s="1"/>
      <c r="N213" s="1"/>
      <c r="O213" s="1"/>
      <c r="P213" s="1"/>
      <c r="Q213" s="1"/>
      <c r="R213" s="1"/>
      <c r="S213" s="1"/>
      <c r="T213" s="1"/>
      <c r="U213" s="1"/>
    </row>
    <row r="214" spans="1:21" hidden="1" x14ac:dyDescent="0.35">
      <c r="A214" s="1"/>
      <c r="B214" s="1"/>
      <c r="C214" s="1"/>
      <c r="E214" s="1"/>
      <c r="F214" s="1"/>
      <c r="G214" s="1"/>
      <c r="H214" s="1"/>
      <c r="I214" s="1"/>
      <c r="J214" s="1"/>
      <c r="K214" s="1"/>
      <c r="L214" s="1"/>
      <c r="M214" s="1"/>
      <c r="N214" s="1"/>
      <c r="O214" s="1"/>
      <c r="P214" s="1"/>
      <c r="Q214" s="1"/>
      <c r="R214" s="1"/>
      <c r="S214" s="1"/>
      <c r="T214" s="1"/>
      <c r="U214" s="1"/>
    </row>
    <row r="215" spans="1:21" hidden="1" x14ac:dyDescent="0.35">
      <c r="A215" s="1"/>
      <c r="B215" s="1"/>
      <c r="C215" s="1"/>
      <c r="E215" s="1"/>
      <c r="F215" s="1"/>
      <c r="G215" s="1"/>
      <c r="H215" s="1"/>
      <c r="I215" s="1"/>
      <c r="J215" s="1"/>
      <c r="K215" s="1"/>
      <c r="L215" s="1"/>
      <c r="M215" s="1"/>
      <c r="N215" s="1"/>
      <c r="O215" s="1"/>
      <c r="P215" s="1"/>
      <c r="Q215" s="1"/>
      <c r="R215" s="1"/>
      <c r="S215" s="1"/>
      <c r="T215" s="1"/>
      <c r="U215" s="1"/>
    </row>
    <row r="216" spans="1:21" hidden="1" x14ac:dyDescent="0.35">
      <c r="A216" s="1"/>
      <c r="B216" s="1"/>
      <c r="C216" s="1"/>
      <c r="E216" s="1"/>
      <c r="F216" s="1"/>
      <c r="G216" s="1"/>
      <c r="H216" s="1"/>
      <c r="I216" s="1"/>
      <c r="J216" s="1"/>
      <c r="K216" s="1"/>
      <c r="L216" s="1"/>
      <c r="M216" s="1"/>
      <c r="N216" s="1"/>
      <c r="O216" s="1"/>
      <c r="P216" s="1"/>
      <c r="Q216" s="1"/>
      <c r="R216" s="1"/>
      <c r="S216" s="1"/>
      <c r="T216" s="1"/>
      <c r="U216" s="1"/>
    </row>
    <row r="217" spans="1:21" hidden="1" x14ac:dyDescent="0.35">
      <c r="A217" s="1"/>
      <c r="B217" s="1"/>
      <c r="C217" s="1"/>
      <c r="E217" s="1"/>
      <c r="F217" s="1"/>
      <c r="G217" s="1"/>
      <c r="H217" s="1"/>
      <c r="I217" s="1"/>
      <c r="J217" s="1"/>
      <c r="K217" s="1"/>
      <c r="L217" s="1"/>
      <c r="M217" s="1"/>
      <c r="N217" s="1"/>
      <c r="O217" s="1"/>
      <c r="P217" s="1"/>
      <c r="Q217" s="1"/>
      <c r="R217" s="1"/>
      <c r="S217" s="1"/>
      <c r="T217" s="1"/>
      <c r="U217" s="1"/>
    </row>
    <row r="218" spans="1:21" hidden="1" x14ac:dyDescent="0.35">
      <c r="A218" s="1"/>
      <c r="B218" s="1"/>
      <c r="C218" s="1"/>
      <c r="E218" s="1"/>
      <c r="F218" s="1"/>
      <c r="G218" s="1"/>
      <c r="H218" s="1"/>
      <c r="I218" s="1"/>
      <c r="J218" s="1"/>
      <c r="K218" s="1"/>
      <c r="L218" s="1"/>
      <c r="M218" s="1"/>
      <c r="N218" s="1"/>
      <c r="O218" s="1"/>
      <c r="P218" s="1"/>
      <c r="Q218" s="1"/>
      <c r="R218" s="1"/>
      <c r="S218" s="1"/>
      <c r="T218" s="1"/>
      <c r="U218" s="1"/>
    </row>
    <row r="219" spans="1:21" hidden="1" x14ac:dyDescent="0.35">
      <c r="A219" s="1"/>
      <c r="B219" s="1"/>
      <c r="C219" s="1"/>
      <c r="E219" s="1"/>
      <c r="F219" s="1"/>
      <c r="G219" s="1"/>
      <c r="H219" s="1"/>
      <c r="I219" s="1"/>
      <c r="J219" s="1"/>
      <c r="K219" s="1"/>
      <c r="L219" s="1"/>
      <c r="M219" s="1"/>
      <c r="N219" s="1"/>
      <c r="O219" s="1"/>
      <c r="P219" s="1"/>
      <c r="Q219" s="1"/>
      <c r="R219" s="1"/>
      <c r="S219" s="1"/>
      <c r="T219" s="1"/>
      <c r="U219" s="1"/>
    </row>
    <row r="220" spans="1:21" hidden="1" x14ac:dyDescent="0.35">
      <c r="A220" s="1"/>
      <c r="B220" s="1"/>
      <c r="C220" s="1"/>
      <c r="E220" s="1"/>
      <c r="F220" s="1"/>
      <c r="G220" s="1"/>
      <c r="H220" s="1"/>
      <c r="I220" s="1"/>
      <c r="J220" s="1"/>
      <c r="K220" s="1"/>
      <c r="L220" s="1"/>
      <c r="M220" s="1"/>
      <c r="N220" s="1"/>
      <c r="O220" s="1"/>
      <c r="P220" s="1"/>
      <c r="Q220" s="1"/>
      <c r="R220" s="1"/>
      <c r="S220" s="1"/>
      <c r="T220" s="1"/>
      <c r="U220" s="1"/>
    </row>
    <row r="221" spans="1:21" hidden="1" x14ac:dyDescent="0.35">
      <c r="A221" s="1"/>
      <c r="B221" s="1"/>
      <c r="C221" s="1"/>
      <c r="E221" s="1"/>
      <c r="F221" s="1"/>
      <c r="G221" s="1"/>
      <c r="H221" s="1"/>
      <c r="I221" s="1"/>
      <c r="J221" s="1"/>
      <c r="K221" s="1"/>
      <c r="L221" s="1"/>
      <c r="M221" s="1"/>
      <c r="N221" s="1"/>
      <c r="O221" s="1"/>
      <c r="P221" s="1"/>
      <c r="Q221" s="1"/>
      <c r="R221" s="1"/>
      <c r="S221" s="1"/>
      <c r="T221" s="1"/>
      <c r="U221" s="1"/>
    </row>
    <row r="222" spans="1:21" hidden="1" x14ac:dyDescent="0.35">
      <c r="A222" s="1"/>
      <c r="B222" s="1"/>
      <c r="C222" s="1"/>
      <c r="E222" s="1"/>
      <c r="F222" s="1"/>
      <c r="G222" s="1"/>
      <c r="H222" s="1"/>
      <c r="I222" s="1"/>
      <c r="J222" s="1"/>
      <c r="K222" s="1"/>
      <c r="L222" s="1"/>
      <c r="M222" s="1"/>
      <c r="N222" s="1"/>
      <c r="O222" s="1"/>
      <c r="P222" s="1"/>
      <c r="Q222" s="1"/>
      <c r="R222" s="1"/>
      <c r="S222" s="1"/>
      <c r="T222" s="1"/>
      <c r="U222" s="1"/>
    </row>
    <row r="223" spans="1:21" hidden="1" x14ac:dyDescent="0.35">
      <c r="A223" s="1"/>
      <c r="B223" s="1"/>
      <c r="C223" s="1"/>
      <c r="E223" s="1"/>
      <c r="F223" s="1"/>
      <c r="G223" s="1"/>
      <c r="H223" s="1"/>
      <c r="I223" s="1"/>
      <c r="J223" s="1"/>
      <c r="K223" s="1"/>
      <c r="L223" s="1"/>
      <c r="M223" s="1"/>
      <c r="N223" s="1"/>
      <c r="O223" s="1"/>
      <c r="P223" s="1"/>
      <c r="Q223" s="1"/>
      <c r="R223" s="1"/>
      <c r="S223" s="1"/>
      <c r="T223" s="1"/>
      <c r="U223" s="1"/>
    </row>
    <row r="224" spans="1:21" hidden="1" x14ac:dyDescent="0.35">
      <c r="A224" s="1"/>
      <c r="B224" s="1"/>
      <c r="C224" s="1"/>
      <c r="E224" s="1"/>
      <c r="F224" s="1"/>
      <c r="G224" s="1"/>
      <c r="H224" s="1"/>
      <c r="I224" s="1"/>
      <c r="J224" s="1"/>
      <c r="K224" s="1"/>
      <c r="L224" s="1"/>
      <c r="M224" s="1"/>
      <c r="N224" s="1"/>
      <c r="O224" s="1"/>
      <c r="P224" s="1"/>
      <c r="Q224" s="1"/>
      <c r="R224" s="1"/>
      <c r="S224" s="1"/>
      <c r="T224" s="1"/>
      <c r="U224" s="1"/>
    </row>
    <row r="225" spans="1:21" hidden="1" x14ac:dyDescent="0.35">
      <c r="A225" s="1"/>
      <c r="B225" s="1"/>
      <c r="C225" s="1"/>
      <c r="E225" s="1"/>
      <c r="F225" s="1"/>
      <c r="G225" s="1"/>
      <c r="H225" s="1"/>
      <c r="I225" s="1"/>
      <c r="J225" s="1"/>
      <c r="K225" s="1"/>
      <c r="L225" s="1"/>
      <c r="M225" s="1"/>
      <c r="N225" s="1"/>
      <c r="O225" s="1"/>
      <c r="P225" s="1"/>
      <c r="Q225" s="1"/>
      <c r="R225" s="1"/>
      <c r="S225" s="1"/>
      <c r="T225" s="1"/>
      <c r="U225" s="1"/>
    </row>
    <row r="226" spans="1:21" hidden="1" x14ac:dyDescent="0.35">
      <c r="A226" s="1"/>
      <c r="B226" s="1"/>
      <c r="C226" s="1"/>
      <c r="E226" s="1"/>
      <c r="F226" s="1"/>
      <c r="G226" s="1"/>
      <c r="H226" s="1"/>
      <c r="I226" s="1"/>
      <c r="J226" s="1"/>
      <c r="K226" s="1"/>
      <c r="L226" s="1"/>
      <c r="M226" s="1"/>
      <c r="N226" s="1"/>
      <c r="O226" s="1"/>
      <c r="P226" s="1"/>
      <c r="Q226" s="1"/>
      <c r="R226" s="1"/>
      <c r="S226" s="1"/>
      <c r="T226" s="1"/>
      <c r="U226" s="1"/>
    </row>
    <row r="227" spans="1:21" hidden="1" x14ac:dyDescent="0.35">
      <c r="A227" s="1"/>
      <c r="B227" s="1"/>
      <c r="C227" s="1"/>
      <c r="E227" s="1"/>
      <c r="F227" s="1"/>
      <c r="G227" s="1"/>
      <c r="H227" s="1"/>
      <c r="I227" s="1"/>
      <c r="J227" s="1"/>
      <c r="K227" s="1"/>
      <c r="L227" s="1"/>
      <c r="M227" s="1"/>
      <c r="N227" s="1"/>
      <c r="O227" s="1"/>
      <c r="P227" s="1"/>
      <c r="Q227" s="1"/>
      <c r="R227" s="1"/>
      <c r="S227" s="1"/>
      <c r="T227" s="1"/>
      <c r="U227" s="1"/>
    </row>
    <row r="228" spans="1:21" hidden="1" x14ac:dyDescent="0.35">
      <c r="A228" s="1"/>
      <c r="B228" s="1"/>
      <c r="C228" s="1"/>
      <c r="E228" s="1"/>
      <c r="F228" s="1"/>
      <c r="G228" s="1"/>
      <c r="H228" s="1"/>
      <c r="I228" s="1"/>
      <c r="J228" s="1"/>
      <c r="K228" s="1"/>
      <c r="L228" s="1"/>
      <c r="M228" s="1"/>
      <c r="N228" s="1"/>
      <c r="O228" s="1"/>
      <c r="P228" s="1"/>
      <c r="Q228" s="1"/>
      <c r="R228" s="1"/>
      <c r="S228" s="1"/>
      <c r="T228" s="1"/>
      <c r="U228" s="1"/>
    </row>
    <row r="229" spans="1:21" hidden="1" x14ac:dyDescent="0.35">
      <c r="A229" s="1"/>
      <c r="B229" s="1"/>
      <c r="C229" s="1"/>
      <c r="E229" s="1"/>
      <c r="F229" s="1"/>
      <c r="G229" s="1"/>
      <c r="H229" s="1"/>
      <c r="I229" s="1"/>
      <c r="J229" s="1"/>
      <c r="K229" s="1"/>
      <c r="L229" s="1"/>
      <c r="M229" s="1"/>
      <c r="N229" s="1"/>
      <c r="O229" s="1"/>
      <c r="P229" s="1"/>
      <c r="Q229" s="1"/>
      <c r="R229" s="1"/>
      <c r="S229" s="1"/>
      <c r="T229" s="1"/>
      <c r="U229" s="1"/>
    </row>
    <row r="230" spans="1:21" hidden="1" x14ac:dyDescent="0.35">
      <c r="A230" s="1"/>
      <c r="B230" s="1"/>
      <c r="C230" s="1"/>
      <c r="E230" s="1"/>
      <c r="F230" s="1"/>
      <c r="G230" s="1"/>
      <c r="H230" s="1"/>
      <c r="I230" s="1"/>
      <c r="J230" s="1"/>
      <c r="K230" s="1"/>
      <c r="L230" s="1"/>
      <c r="M230" s="1"/>
      <c r="N230" s="1"/>
      <c r="O230" s="1"/>
      <c r="P230" s="1"/>
      <c r="Q230" s="1"/>
      <c r="R230" s="1"/>
      <c r="S230" s="1"/>
      <c r="T230" s="1"/>
      <c r="U230" s="1"/>
    </row>
    <row r="231" spans="1:21" hidden="1" x14ac:dyDescent="0.35">
      <c r="A231" s="1"/>
      <c r="B231" s="1"/>
      <c r="C231" s="1"/>
      <c r="E231" s="1"/>
      <c r="F231" s="1"/>
      <c r="G231" s="1"/>
      <c r="H231" s="1"/>
      <c r="I231" s="1"/>
      <c r="J231" s="1"/>
      <c r="K231" s="1"/>
      <c r="L231" s="1"/>
      <c r="M231" s="1"/>
      <c r="N231" s="1"/>
      <c r="O231" s="1"/>
      <c r="P231" s="1"/>
      <c r="Q231" s="1"/>
      <c r="R231" s="1"/>
      <c r="S231" s="1"/>
      <c r="T231" s="1"/>
      <c r="U231" s="1"/>
    </row>
    <row r="232" spans="1:21" hidden="1" x14ac:dyDescent="0.35">
      <c r="A232" s="1"/>
      <c r="B232" s="1"/>
      <c r="C232" s="1"/>
      <c r="E232" s="1"/>
      <c r="F232" s="1"/>
      <c r="G232" s="1"/>
      <c r="H232" s="1"/>
      <c r="I232" s="1"/>
      <c r="J232" s="1"/>
      <c r="K232" s="1"/>
      <c r="L232" s="1"/>
      <c r="M232" s="1"/>
      <c r="N232" s="1"/>
      <c r="O232" s="1"/>
      <c r="P232" s="1"/>
      <c r="Q232" s="1"/>
      <c r="R232" s="1"/>
      <c r="S232" s="1"/>
      <c r="T232" s="1"/>
      <c r="U232" s="1"/>
    </row>
    <row r="233" spans="1:21" hidden="1" x14ac:dyDescent="0.35">
      <c r="A233" s="1"/>
      <c r="B233" s="1"/>
      <c r="C233" s="1"/>
      <c r="E233" s="1"/>
      <c r="F233" s="1"/>
      <c r="G233" s="1"/>
      <c r="H233" s="1"/>
      <c r="I233" s="1"/>
      <c r="J233" s="1"/>
      <c r="K233" s="1"/>
      <c r="L233" s="1"/>
      <c r="M233" s="1"/>
      <c r="N233" s="1"/>
      <c r="O233" s="1"/>
      <c r="P233" s="1"/>
      <c r="Q233" s="1"/>
      <c r="R233" s="1"/>
      <c r="S233" s="1"/>
      <c r="T233" s="1"/>
      <c r="U233" s="1"/>
    </row>
    <row r="234" spans="1:21" hidden="1" x14ac:dyDescent="0.35">
      <c r="A234" s="1"/>
      <c r="B234" s="1"/>
      <c r="C234" s="1"/>
      <c r="E234" s="1"/>
      <c r="F234" s="1"/>
      <c r="G234" s="1"/>
      <c r="H234" s="1"/>
      <c r="I234" s="1"/>
      <c r="J234" s="1"/>
      <c r="K234" s="1"/>
      <c r="L234" s="1"/>
      <c r="M234" s="1"/>
      <c r="N234" s="1"/>
      <c r="O234" s="1"/>
      <c r="P234" s="1"/>
      <c r="Q234" s="1"/>
      <c r="R234" s="1"/>
      <c r="S234" s="1"/>
      <c r="T234" s="1"/>
      <c r="U234" s="1"/>
    </row>
    <row r="235" spans="1:21" hidden="1" x14ac:dyDescent="0.35">
      <c r="A235" s="1"/>
      <c r="B235" s="1"/>
      <c r="C235" s="1"/>
      <c r="E235" s="1"/>
      <c r="F235" s="1"/>
      <c r="G235" s="1"/>
      <c r="H235" s="1"/>
      <c r="I235" s="1"/>
      <c r="J235" s="1"/>
      <c r="K235" s="1"/>
      <c r="L235" s="1"/>
      <c r="M235" s="1"/>
      <c r="N235" s="1"/>
      <c r="O235" s="1"/>
      <c r="P235" s="1"/>
      <c r="Q235" s="1"/>
      <c r="R235" s="1"/>
      <c r="S235" s="1"/>
      <c r="T235" s="1"/>
      <c r="U235" s="1"/>
    </row>
    <row r="236" spans="1:21" hidden="1" x14ac:dyDescent="0.35">
      <c r="A236" s="1"/>
      <c r="B236" s="1"/>
      <c r="C236" s="1"/>
      <c r="E236" s="1"/>
      <c r="F236" s="1"/>
      <c r="G236" s="1"/>
      <c r="H236" s="1"/>
      <c r="I236" s="1"/>
      <c r="J236" s="1"/>
      <c r="K236" s="1"/>
      <c r="L236" s="1"/>
      <c r="M236" s="1"/>
      <c r="N236" s="1"/>
      <c r="O236" s="1"/>
      <c r="P236" s="1"/>
      <c r="Q236" s="1"/>
      <c r="R236" s="1"/>
      <c r="S236" s="1"/>
      <c r="T236" s="1"/>
      <c r="U236" s="1"/>
    </row>
    <row r="237" spans="1:21" hidden="1" x14ac:dyDescent="0.35">
      <c r="A237" s="1"/>
      <c r="B237" s="1"/>
      <c r="C237" s="1"/>
      <c r="E237" s="1"/>
      <c r="F237" s="1"/>
      <c r="G237" s="1"/>
      <c r="H237" s="1"/>
      <c r="I237" s="1"/>
      <c r="J237" s="1"/>
      <c r="K237" s="1"/>
      <c r="L237" s="1"/>
      <c r="M237" s="1"/>
      <c r="N237" s="1"/>
      <c r="O237" s="1"/>
      <c r="P237" s="1"/>
      <c r="Q237" s="1"/>
      <c r="R237" s="1"/>
      <c r="S237" s="1"/>
      <c r="T237" s="1"/>
      <c r="U237" s="1"/>
    </row>
    <row r="238" spans="1:21" hidden="1" x14ac:dyDescent="0.35">
      <c r="A238" s="1"/>
      <c r="B238" s="1"/>
      <c r="C238" s="1"/>
      <c r="E238" s="1"/>
      <c r="F238" s="1"/>
      <c r="G238" s="1"/>
      <c r="H238" s="1"/>
      <c r="I238" s="1"/>
      <c r="J238" s="1"/>
      <c r="K238" s="1"/>
      <c r="L238" s="1"/>
      <c r="M238" s="1"/>
      <c r="N238" s="1"/>
      <c r="O238" s="1"/>
      <c r="P238" s="1"/>
      <c r="Q238" s="1"/>
      <c r="R238" s="1"/>
      <c r="S238" s="1"/>
      <c r="T238" s="1"/>
      <c r="U238" s="1"/>
    </row>
    <row r="239" spans="1:21" hidden="1" x14ac:dyDescent="0.35">
      <c r="A239" s="1"/>
      <c r="B239" s="1"/>
      <c r="C239" s="1"/>
      <c r="E239" s="1"/>
      <c r="F239" s="1"/>
      <c r="G239" s="1"/>
      <c r="H239" s="1"/>
      <c r="I239" s="1"/>
      <c r="J239" s="1"/>
      <c r="K239" s="1"/>
      <c r="L239" s="1"/>
      <c r="M239" s="1"/>
      <c r="N239" s="1"/>
      <c r="O239" s="1"/>
      <c r="P239" s="1"/>
      <c r="Q239" s="1"/>
      <c r="R239" s="1"/>
      <c r="S239" s="1"/>
      <c r="T239" s="1"/>
      <c r="U239" s="1"/>
    </row>
    <row r="240" spans="1:21" hidden="1" x14ac:dyDescent="0.35">
      <c r="A240" s="1"/>
      <c r="B240" s="1"/>
      <c r="C240" s="1"/>
      <c r="E240" s="1"/>
      <c r="F240" s="1"/>
      <c r="G240" s="1"/>
      <c r="H240" s="1"/>
      <c r="I240" s="1"/>
      <c r="J240" s="1"/>
      <c r="K240" s="1"/>
      <c r="L240" s="1"/>
      <c r="M240" s="1"/>
      <c r="N240" s="1"/>
      <c r="O240" s="1"/>
      <c r="P240" s="1"/>
      <c r="Q240" s="1"/>
      <c r="R240" s="1"/>
      <c r="S240" s="1"/>
      <c r="T240" s="1"/>
      <c r="U240" s="1"/>
    </row>
    <row r="241" spans="1:21" hidden="1" x14ac:dyDescent="0.35">
      <c r="A241" s="1"/>
      <c r="B241" s="1"/>
      <c r="C241" s="1"/>
      <c r="E241" s="1"/>
      <c r="F241" s="1"/>
      <c r="G241" s="1"/>
      <c r="H241" s="1"/>
      <c r="I241" s="1"/>
      <c r="J241" s="1"/>
      <c r="K241" s="1"/>
      <c r="L241" s="1"/>
      <c r="M241" s="1"/>
      <c r="N241" s="1"/>
      <c r="O241" s="1"/>
      <c r="P241" s="1"/>
      <c r="Q241" s="1"/>
      <c r="R241" s="1"/>
      <c r="S241" s="1"/>
      <c r="T241" s="1"/>
      <c r="U241" s="1"/>
    </row>
    <row r="242" spans="1:21" hidden="1" x14ac:dyDescent="0.35">
      <c r="A242" s="1"/>
      <c r="B242" s="1"/>
      <c r="C242" s="1"/>
      <c r="E242" s="1"/>
      <c r="F242" s="1"/>
      <c r="G242" s="1"/>
      <c r="H242" s="1"/>
      <c r="I242" s="1"/>
      <c r="J242" s="1"/>
      <c r="K242" s="1"/>
      <c r="L242" s="1"/>
      <c r="M242" s="1"/>
      <c r="N242" s="1"/>
      <c r="O242" s="1"/>
      <c r="P242" s="1"/>
      <c r="Q242" s="1"/>
      <c r="R242" s="1"/>
      <c r="S242" s="1"/>
      <c r="T242" s="1"/>
      <c r="U242" s="1"/>
    </row>
    <row r="243" spans="1:21" hidden="1" x14ac:dyDescent="0.35">
      <c r="A243" s="1"/>
      <c r="B243" s="1"/>
      <c r="C243" s="1"/>
      <c r="E243" s="1"/>
      <c r="F243" s="1"/>
      <c r="G243" s="1"/>
      <c r="H243" s="1"/>
      <c r="I243" s="1"/>
      <c r="J243" s="1"/>
      <c r="K243" s="1"/>
      <c r="L243" s="1"/>
      <c r="M243" s="1"/>
      <c r="N243" s="1"/>
      <c r="O243" s="1"/>
      <c r="P243" s="1"/>
      <c r="Q243" s="1"/>
      <c r="R243" s="1"/>
      <c r="S243" s="1"/>
      <c r="T243" s="1"/>
      <c r="U243" s="1"/>
    </row>
    <row r="244" spans="1:21" hidden="1" x14ac:dyDescent="0.35">
      <c r="A244" s="1"/>
      <c r="B244" s="1"/>
      <c r="C244" s="1"/>
      <c r="E244" s="1"/>
      <c r="F244" s="1"/>
      <c r="G244" s="1"/>
      <c r="H244" s="1"/>
      <c r="I244" s="1"/>
      <c r="J244" s="1"/>
      <c r="K244" s="1"/>
      <c r="L244" s="1"/>
      <c r="M244" s="1"/>
      <c r="N244" s="1"/>
      <c r="O244" s="1"/>
      <c r="P244" s="1"/>
      <c r="Q244" s="1"/>
      <c r="R244" s="1"/>
      <c r="S244" s="1"/>
      <c r="T244" s="1"/>
      <c r="U244" s="1"/>
    </row>
    <row r="245" spans="1:21" hidden="1" x14ac:dyDescent="0.35">
      <c r="A245" s="1"/>
      <c r="B245" s="1"/>
      <c r="C245" s="1"/>
      <c r="E245" s="1"/>
      <c r="F245" s="1"/>
      <c r="G245" s="1"/>
      <c r="H245" s="1"/>
      <c r="I245" s="1"/>
      <c r="J245" s="1"/>
      <c r="K245" s="1"/>
      <c r="L245" s="1"/>
      <c r="M245" s="1"/>
      <c r="N245" s="1"/>
      <c r="O245" s="1"/>
      <c r="P245" s="1"/>
      <c r="Q245" s="1"/>
      <c r="R245" s="1"/>
      <c r="S245" s="1"/>
      <c r="T245" s="1"/>
      <c r="U245" s="1"/>
    </row>
    <row r="246" spans="1:21" hidden="1" x14ac:dyDescent="0.35">
      <c r="A246" s="1"/>
      <c r="B246" s="1"/>
      <c r="C246" s="1"/>
      <c r="E246" s="1"/>
      <c r="F246" s="1"/>
      <c r="G246" s="1"/>
      <c r="H246" s="1"/>
      <c r="I246" s="1"/>
      <c r="J246" s="1"/>
      <c r="K246" s="1"/>
      <c r="L246" s="1"/>
      <c r="M246" s="1"/>
      <c r="N246" s="1"/>
      <c r="O246" s="1"/>
      <c r="P246" s="1"/>
      <c r="Q246" s="1"/>
      <c r="R246" s="1"/>
      <c r="S246" s="1"/>
      <c r="T246" s="1"/>
      <c r="U246" s="1"/>
    </row>
    <row r="247" spans="1:21" hidden="1" x14ac:dyDescent="0.35">
      <c r="A247" s="1"/>
      <c r="B247" s="1"/>
      <c r="C247" s="1"/>
      <c r="E247" s="1"/>
      <c r="F247" s="1"/>
      <c r="G247" s="1"/>
      <c r="H247" s="1"/>
      <c r="I247" s="1"/>
      <c r="J247" s="1"/>
      <c r="K247" s="1"/>
      <c r="L247" s="1"/>
      <c r="M247" s="1"/>
      <c r="N247" s="1"/>
      <c r="O247" s="1"/>
      <c r="P247" s="1"/>
      <c r="Q247" s="1"/>
      <c r="R247" s="1"/>
      <c r="S247" s="1"/>
      <c r="T247" s="1"/>
      <c r="U247" s="1"/>
    </row>
    <row r="248" spans="1:21" hidden="1" x14ac:dyDescent="0.35">
      <c r="A248" s="1"/>
      <c r="B248" s="1"/>
      <c r="C248" s="1"/>
      <c r="E248" s="1"/>
      <c r="F248" s="1"/>
      <c r="G248" s="1"/>
      <c r="H248" s="1"/>
      <c r="I248" s="1"/>
      <c r="J248" s="1"/>
      <c r="K248" s="1"/>
      <c r="L248" s="1"/>
      <c r="M248" s="1"/>
      <c r="N248" s="1"/>
      <c r="O248" s="1"/>
      <c r="P248" s="1"/>
      <c r="Q248" s="1"/>
      <c r="R248" s="1"/>
      <c r="S248" s="1"/>
      <c r="T248" s="1"/>
      <c r="U248" s="1"/>
    </row>
    <row r="249" spans="1:21" hidden="1" x14ac:dyDescent="0.35">
      <c r="A249" s="1"/>
      <c r="B249" s="1"/>
      <c r="C249" s="1"/>
      <c r="E249" s="1"/>
      <c r="F249" s="1"/>
      <c r="G249" s="1"/>
      <c r="H249" s="1"/>
      <c r="I249" s="1"/>
      <c r="J249" s="1"/>
      <c r="K249" s="1"/>
      <c r="L249" s="1"/>
      <c r="M249" s="1"/>
      <c r="N249" s="1"/>
      <c r="O249" s="1"/>
      <c r="P249" s="1"/>
      <c r="Q249" s="1"/>
      <c r="R249" s="1"/>
      <c r="S249" s="1"/>
      <c r="T249" s="1"/>
      <c r="U249" s="1"/>
    </row>
    <row r="250" spans="1:21" hidden="1" x14ac:dyDescent="0.35">
      <c r="A250" s="1"/>
      <c r="B250" s="1"/>
      <c r="C250" s="1"/>
      <c r="E250" s="1"/>
      <c r="F250" s="1"/>
      <c r="G250" s="1"/>
      <c r="H250" s="1"/>
      <c r="I250" s="1"/>
      <c r="J250" s="1"/>
      <c r="K250" s="1"/>
      <c r="L250" s="1"/>
      <c r="M250" s="1"/>
      <c r="N250" s="1"/>
      <c r="O250" s="1"/>
      <c r="P250" s="1"/>
      <c r="Q250" s="1"/>
      <c r="R250" s="1"/>
      <c r="S250" s="1"/>
      <c r="T250" s="1"/>
      <c r="U250" s="1"/>
    </row>
    <row r="251" spans="1:21" hidden="1" x14ac:dyDescent="0.35">
      <c r="A251" s="1"/>
      <c r="B251" s="1"/>
      <c r="C251" s="1"/>
      <c r="E251" s="1"/>
      <c r="F251" s="1"/>
      <c r="G251" s="1"/>
      <c r="H251" s="1"/>
      <c r="I251" s="1"/>
      <c r="J251" s="1"/>
      <c r="K251" s="1"/>
      <c r="L251" s="1"/>
      <c r="M251" s="1"/>
      <c r="N251" s="1"/>
      <c r="O251" s="1"/>
      <c r="P251" s="1"/>
      <c r="Q251" s="1"/>
      <c r="R251" s="1"/>
      <c r="S251" s="1"/>
      <c r="T251" s="1"/>
      <c r="U251" s="1"/>
    </row>
    <row r="252" spans="1:21" hidden="1" x14ac:dyDescent="0.35">
      <c r="A252" s="1"/>
      <c r="B252" s="1"/>
      <c r="C252" s="1"/>
      <c r="E252" s="1"/>
      <c r="F252" s="1"/>
      <c r="G252" s="1"/>
      <c r="H252" s="1"/>
      <c r="I252" s="1"/>
      <c r="J252" s="1"/>
      <c r="K252" s="1"/>
      <c r="L252" s="1"/>
      <c r="M252" s="1"/>
      <c r="N252" s="1"/>
      <c r="O252" s="1"/>
      <c r="P252" s="1"/>
      <c r="Q252" s="1"/>
      <c r="R252" s="1"/>
      <c r="S252" s="1"/>
      <c r="T252" s="1"/>
      <c r="U252" s="1"/>
    </row>
    <row r="253" spans="1:21" hidden="1" x14ac:dyDescent="0.35">
      <c r="A253" s="1"/>
      <c r="B253" s="1"/>
      <c r="C253" s="1"/>
      <c r="E253" s="1"/>
      <c r="F253" s="1"/>
      <c r="G253" s="1"/>
      <c r="H253" s="1"/>
      <c r="I253" s="1"/>
      <c r="J253" s="1"/>
      <c r="K253" s="1"/>
      <c r="L253" s="1"/>
      <c r="M253" s="1"/>
      <c r="N253" s="1"/>
      <c r="O253" s="1"/>
      <c r="P253" s="1"/>
      <c r="Q253" s="1"/>
      <c r="R253" s="1"/>
      <c r="S253" s="1"/>
      <c r="T253" s="1"/>
      <c r="U253" s="1"/>
    </row>
    <row r="254" spans="1:21" hidden="1" x14ac:dyDescent="0.35">
      <c r="A254" s="1"/>
      <c r="B254" s="1"/>
      <c r="C254" s="1"/>
      <c r="E254" s="1"/>
      <c r="F254" s="1"/>
      <c r="G254" s="1"/>
      <c r="H254" s="1"/>
      <c r="I254" s="1"/>
      <c r="J254" s="1"/>
      <c r="K254" s="1"/>
      <c r="L254" s="1"/>
      <c r="M254" s="1"/>
      <c r="N254" s="1"/>
      <c r="O254" s="1"/>
      <c r="P254" s="1"/>
      <c r="Q254" s="1"/>
      <c r="R254" s="1"/>
      <c r="S254" s="1"/>
      <c r="T254" s="1"/>
      <c r="U254" s="1"/>
    </row>
    <row r="255" spans="1:21" hidden="1" x14ac:dyDescent="0.35">
      <c r="A255" s="1"/>
      <c r="B255" s="1"/>
      <c r="C255" s="1"/>
      <c r="E255" s="1"/>
      <c r="F255" s="1"/>
      <c r="G255" s="1"/>
      <c r="H255" s="1"/>
      <c r="I255" s="1"/>
      <c r="J255" s="1"/>
      <c r="K255" s="1"/>
      <c r="L255" s="1"/>
      <c r="M255" s="1"/>
      <c r="N255" s="1"/>
      <c r="O255" s="1"/>
      <c r="P255" s="1"/>
      <c r="Q255" s="1"/>
      <c r="R255" s="1"/>
      <c r="S255" s="1"/>
      <c r="T255" s="1"/>
      <c r="U255" s="1"/>
    </row>
    <row r="256" spans="1:21" hidden="1" x14ac:dyDescent="0.35">
      <c r="A256" s="1"/>
      <c r="B256" s="1"/>
      <c r="C256" s="1"/>
      <c r="E256" s="1"/>
      <c r="F256" s="1"/>
      <c r="G256" s="1"/>
      <c r="H256" s="1"/>
      <c r="I256" s="1"/>
      <c r="J256" s="1"/>
      <c r="K256" s="1"/>
      <c r="L256" s="1"/>
      <c r="M256" s="1"/>
      <c r="N256" s="1"/>
      <c r="O256" s="1"/>
      <c r="P256" s="1"/>
      <c r="Q256" s="1"/>
      <c r="R256" s="1"/>
      <c r="S256" s="1"/>
      <c r="T256" s="1"/>
      <c r="U256" s="1"/>
    </row>
    <row r="257" spans="1:21" hidden="1" x14ac:dyDescent="0.35">
      <c r="A257" s="1"/>
      <c r="B257" s="1"/>
      <c r="C257" s="1"/>
      <c r="E257" s="1"/>
      <c r="F257" s="1"/>
      <c r="G257" s="1"/>
      <c r="H257" s="1"/>
      <c r="I257" s="1"/>
      <c r="J257" s="1"/>
      <c r="K257" s="1"/>
      <c r="L257" s="1"/>
      <c r="M257" s="1"/>
      <c r="N257" s="1"/>
      <c r="O257" s="1"/>
      <c r="P257" s="1"/>
      <c r="Q257" s="1"/>
      <c r="R257" s="1"/>
      <c r="S257" s="1"/>
      <c r="T257" s="1"/>
      <c r="U257" s="1"/>
    </row>
    <row r="258" spans="1:21" hidden="1" x14ac:dyDescent="0.35">
      <c r="A258" s="1"/>
      <c r="B258" s="1"/>
      <c r="C258" s="1"/>
      <c r="E258" s="1"/>
      <c r="F258" s="1"/>
      <c r="G258" s="1"/>
      <c r="H258" s="1"/>
      <c r="I258" s="1"/>
      <c r="J258" s="1"/>
      <c r="K258" s="1"/>
      <c r="L258" s="1"/>
      <c r="M258" s="1"/>
      <c r="N258" s="1"/>
      <c r="O258" s="1"/>
      <c r="P258" s="1"/>
      <c r="Q258" s="1"/>
      <c r="R258" s="1"/>
      <c r="S258" s="1"/>
      <c r="T258" s="1"/>
      <c r="U258" s="1"/>
    </row>
    <row r="259" spans="1:21" hidden="1" x14ac:dyDescent="0.35">
      <c r="A259" s="1"/>
      <c r="B259" s="1"/>
      <c r="C259" s="1"/>
      <c r="E259" s="1"/>
      <c r="F259" s="1"/>
      <c r="G259" s="1"/>
      <c r="H259" s="1"/>
      <c r="I259" s="1"/>
      <c r="J259" s="1"/>
      <c r="K259" s="1"/>
      <c r="L259" s="1"/>
      <c r="M259" s="1"/>
      <c r="N259" s="1"/>
      <c r="O259" s="1"/>
      <c r="P259" s="1"/>
      <c r="Q259" s="1"/>
      <c r="R259" s="1"/>
      <c r="S259" s="1"/>
      <c r="T259" s="1"/>
      <c r="U259" s="1"/>
    </row>
    <row r="260" spans="1:21" hidden="1" x14ac:dyDescent="0.35">
      <c r="A260" s="1"/>
      <c r="B260" s="1"/>
      <c r="C260" s="1"/>
      <c r="E260" s="1"/>
      <c r="F260" s="1"/>
      <c r="G260" s="1"/>
      <c r="H260" s="1"/>
      <c r="I260" s="1"/>
      <c r="J260" s="1"/>
      <c r="K260" s="1"/>
      <c r="L260" s="1"/>
      <c r="M260" s="1"/>
      <c r="N260" s="1"/>
      <c r="O260" s="1"/>
      <c r="P260" s="1"/>
      <c r="Q260" s="1"/>
      <c r="R260" s="1"/>
      <c r="S260" s="1"/>
      <c r="T260" s="1"/>
      <c r="U260" s="1"/>
    </row>
    <row r="261" spans="1:21" hidden="1" x14ac:dyDescent="0.35">
      <c r="A261" s="1"/>
      <c r="B261" s="1"/>
      <c r="C261" s="1"/>
      <c r="E261" s="1"/>
      <c r="F261" s="1"/>
      <c r="G261" s="1"/>
      <c r="H261" s="1"/>
      <c r="I261" s="1"/>
      <c r="J261" s="1"/>
      <c r="K261" s="1"/>
      <c r="L261" s="1"/>
      <c r="M261" s="1"/>
      <c r="N261" s="1"/>
      <c r="O261" s="1"/>
      <c r="P261" s="1"/>
      <c r="Q261" s="1"/>
      <c r="R261" s="1"/>
      <c r="S261" s="1"/>
      <c r="T261" s="1"/>
      <c r="U261" s="1"/>
    </row>
    <row r="262" spans="1:21" hidden="1" x14ac:dyDescent="0.35">
      <c r="A262" s="1"/>
      <c r="B262" s="1"/>
      <c r="C262" s="1"/>
      <c r="E262" s="1"/>
      <c r="F262" s="1"/>
      <c r="G262" s="1"/>
      <c r="H262" s="1"/>
      <c r="I262" s="1"/>
      <c r="J262" s="1"/>
      <c r="K262" s="1"/>
      <c r="L262" s="1"/>
      <c r="M262" s="1"/>
      <c r="N262" s="1"/>
      <c r="O262" s="1"/>
      <c r="P262" s="1"/>
      <c r="Q262" s="1"/>
      <c r="R262" s="1"/>
      <c r="S262" s="1"/>
      <c r="T262" s="1"/>
      <c r="U262" s="1"/>
    </row>
    <row r="263" spans="1:21" hidden="1" x14ac:dyDescent="0.35">
      <c r="A263" s="1"/>
      <c r="B263" s="1"/>
      <c r="C263" s="1"/>
      <c r="E263" s="1"/>
      <c r="F263" s="1"/>
      <c r="G263" s="1"/>
      <c r="H263" s="1"/>
      <c r="I263" s="1"/>
      <c r="J263" s="1"/>
      <c r="K263" s="1"/>
      <c r="L263" s="1"/>
      <c r="M263" s="1"/>
      <c r="N263" s="1"/>
      <c r="O263" s="1"/>
      <c r="P263" s="1"/>
      <c r="Q263" s="1"/>
      <c r="R263" s="1"/>
      <c r="S263" s="1"/>
      <c r="T263" s="1"/>
      <c r="U263" s="1"/>
    </row>
    <row r="264" spans="1:21" hidden="1" x14ac:dyDescent="0.35">
      <c r="A264" s="1"/>
      <c r="B264" s="1"/>
      <c r="C264" s="1"/>
      <c r="E264" s="1"/>
      <c r="F264" s="1"/>
      <c r="G264" s="1"/>
      <c r="H264" s="1"/>
      <c r="I264" s="1"/>
      <c r="J264" s="1"/>
      <c r="K264" s="1"/>
      <c r="L264" s="1"/>
      <c r="M264" s="1"/>
      <c r="N264" s="1"/>
      <c r="O264" s="1"/>
      <c r="P264" s="1"/>
      <c r="Q264" s="1"/>
      <c r="R264" s="1"/>
      <c r="S264" s="1"/>
      <c r="T264" s="1"/>
      <c r="U264" s="1"/>
    </row>
    <row r="265" spans="1:21" hidden="1" x14ac:dyDescent="0.35">
      <c r="A265" s="1"/>
      <c r="B265" s="1"/>
      <c r="C265" s="1"/>
      <c r="E265" s="1"/>
      <c r="F265" s="1"/>
      <c r="G265" s="1"/>
      <c r="H265" s="1"/>
      <c r="I265" s="1"/>
      <c r="J265" s="1"/>
      <c r="K265" s="1"/>
      <c r="L265" s="1"/>
      <c r="M265" s="1"/>
      <c r="N265" s="1"/>
      <c r="O265" s="1"/>
      <c r="P265" s="1"/>
      <c r="Q265" s="1"/>
      <c r="R265" s="1"/>
      <c r="S265" s="1"/>
      <c r="T265" s="1"/>
      <c r="U265" s="1"/>
    </row>
    <row r="266" spans="1:21" hidden="1" x14ac:dyDescent="0.35">
      <c r="A266" s="1"/>
      <c r="B266" s="1"/>
      <c r="C266" s="1"/>
      <c r="E266" s="1"/>
      <c r="F266" s="1"/>
      <c r="G266" s="1"/>
      <c r="H266" s="1"/>
      <c r="I266" s="1"/>
      <c r="J266" s="1"/>
      <c r="K266" s="1"/>
      <c r="L266" s="1"/>
      <c r="M266" s="1"/>
      <c r="N266" s="1"/>
      <c r="O266" s="1"/>
      <c r="P266" s="1"/>
      <c r="Q266" s="1"/>
      <c r="R266" s="1"/>
      <c r="S266" s="1"/>
      <c r="T266" s="1"/>
      <c r="U266" s="1"/>
    </row>
    <row r="267" spans="1:21" hidden="1" x14ac:dyDescent="0.35">
      <c r="A267" s="1"/>
      <c r="B267" s="1"/>
      <c r="C267" s="1"/>
      <c r="E267" s="1"/>
      <c r="F267" s="1"/>
      <c r="G267" s="1"/>
      <c r="H267" s="1"/>
      <c r="I267" s="1"/>
      <c r="J267" s="1"/>
      <c r="K267" s="1"/>
      <c r="L267" s="1"/>
      <c r="M267" s="1"/>
      <c r="N267" s="1"/>
      <c r="O267" s="1"/>
      <c r="P267" s="1"/>
      <c r="Q267" s="1"/>
      <c r="R267" s="1"/>
      <c r="S267" s="1"/>
      <c r="T267" s="1"/>
      <c r="U267" s="1"/>
    </row>
    <row r="268" spans="1:21" hidden="1" x14ac:dyDescent="0.35">
      <c r="A268" s="1"/>
      <c r="B268" s="1"/>
      <c r="C268" s="1"/>
      <c r="E268" s="1"/>
      <c r="F268" s="1"/>
      <c r="G268" s="1"/>
      <c r="H268" s="1"/>
      <c r="I268" s="1"/>
      <c r="J268" s="1"/>
      <c r="K268" s="1"/>
      <c r="L268" s="1"/>
      <c r="M268" s="1"/>
      <c r="N268" s="1"/>
      <c r="O268" s="1"/>
      <c r="P268" s="1"/>
      <c r="Q268" s="1"/>
      <c r="R268" s="1"/>
      <c r="S268" s="1"/>
      <c r="T268" s="1"/>
      <c r="U268" s="1"/>
    </row>
    <row r="269" spans="1:21" hidden="1" x14ac:dyDescent="0.35">
      <c r="A269" s="1"/>
      <c r="B269" s="1"/>
      <c r="C269" s="1"/>
      <c r="E269" s="1"/>
      <c r="F269" s="1"/>
      <c r="G269" s="1"/>
      <c r="H269" s="1"/>
      <c r="I269" s="1"/>
      <c r="J269" s="1"/>
      <c r="K269" s="1"/>
      <c r="L269" s="1"/>
      <c r="M269" s="1"/>
      <c r="N269" s="1"/>
      <c r="O269" s="1"/>
      <c r="P269" s="1"/>
      <c r="Q269" s="1"/>
      <c r="R269" s="1"/>
      <c r="S269" s="1"/>
      <c r="T269" s="1"/>
      <c r="U269" s="1"/>
    </row>
    <row r="270" spans="1:21" hidden="1" x14ac:dyDescent="0.35">
      <c r="A270" s="1"/>
      <c r="B270" s="1"/>
      <c r="C270" s="1"/>
      <c r="E270" s="1"/>
      <c r="F270" s="1"/>
      <c r="G270" s="1"/>
      <c r="H270" s="1"/>
      <c r="I270" s="1"/>
      <c r="J270" s="1"/>
      <c r="K270" s="1"/>
      <c r="L270" s="1"/>
      <c r="M270" s="1"/>
      <c r="N270" s="1"/>
      <c r="O270" s="1"/>
      <c r="P270" s="1"/>
      <c r="Q270" s="1"/>
      <c r="R270" s="1"/>
      <c r="S270" s="1"/>
      <c r="T270" s="1"/>
      <c r="U270" s="1"/>
    </row>
    <row r="271" spans="1:21" hidden="1" x14ac:dyDescent="0.35">
      <c r="A271" s="1"/>
      <c r="B271" s="1"/>
      <c r="C271" s="1"/>
      <c r="E271" s="1"/>
      <c r="F271" s="1"/>
      <c r="G271" s="1"/>
      <c r="H271" s="1"/>
      <c r="I271" s="1"/>
      <c r="J271" s="1"/>
      <c r="K271" s="1"/>
      <c r="L271" s="1"/>
      <c r="M271" s="1"/>
      <c r="N271" s="1"/>
      <c r="O271" s="1"/>
      <c r="P271" s="1"/>
      <c r="Q271" s="1"/>
      <c r="R271" s="1"/>
      <c r="S271" s="1"/>
      <c r="T271" s="1"/>
      <c r="U271" s="1"/>
    </row>
    <row r="272" spans="1:21" hidden="1" x14ac:dyDescent="0.35">
      <c r="A272" s="1"/>
      <c r="B272" s="1"/>
      <c r="C272" s="1"/>
      <c r="E272" s="1"/>
      <c r="F272" s="1"/>
      <c r="G272" s="1"/>
      <c r="H272" s="1"/>
      <c r="I272" s="1"/>
      <c r="J272" s="1"/>
      <c r="K272" s="1"/>
      <c r="L272" s="1"/>
      <c r="M272" s="1"/>
      <c r="N272" s="1"/>
      <c r="O272" s="1"/>
      <c r="P272" s="1"/>
      <c r="Q272" s="1"/>
      <c r="R272" s="1"/>
      <c r="S272" s="1"/>
      <c r="T272" s="1"/>
      <c r="U272" s="1"/>
    </row>
    <row r="273" spans="1:21" hidden="1" x14ac:dyDescent="0.35">
      <c r="A273" s="1"/>
      <c r="B273" s="1"/>
      <c r="C273" s="1"/>
      <c r="E273" s="1"/>
      <c r="F273" s="1"/>
      <c r="G273" s="1"/>
      <c r="H273" s="1"/>
      <c r="I273" s="1"/>
      <c r="J273" s="1"/>
      <c r="K273" s="1"/>
      <c r="L273" s="1"/>
      <c r="M273" s="1"/>
      <c r="N273" s="1"/>
      <c r="O273" s="1"/>
      <c r="P273" s="1"/>
      <c r="Q273" s="1"/>
      <c r="R273" s="1"/>
      <c r="S273" s="1"/>
      <c r="T273" s="1"/>
      <c r="U273" s="1"/>
    </row>
    <row r="274" spans="1:21" hidden="1" x14ac:dyDescent="0.35">
      <c r="A274" s="1"/>
      <c r="B274" s="1"/>
      <c r="C274" s="1"/>
      <c r="E274" s="1"/>
      <c r="F274" s="1"/>
      <c r="G274" s="1"/>
      <c r="H274" s="1"/>
      <c r="I274" s="1"/>
      <c r="J274" s="1"/>
      <c r="K274" s="1"/>
      <c r="L274" s="1"/>
      <c r="M274" s="1"/>
      <c r="N274" s="1"/>
      <c r="O274" s="1"/>
      <c r="P274" s="1"/>
      <c r="Q274" s="1"/>
      <c r="R274" s="1"/>
      <c r="S274" s="1"/>
      <c r="T274" s="1"/>
      <c r="U274" s="1"/>
    </row>
    <row r="275" spans="1:21" hidden="1" x14ac:dyDescent="0.35">
      <c r="A275" s="1"/>
      <c r="B275" s="1"/>
      <c r="C275" s="1"/>
      <c r="E275" s="1"/>
      <c r="F275" s="1"/>
      <c r="G275" s="1"/>
      <c r="H275" s="1"/>
      <c r="I275" s="1"/>
      <c r="J275" s="1"/>
      <c r="K275" s="1"/>
      <c r="L275" s="1"/>
      <c r="M275" s="1"/>
      <c r="N275" s="1"/>
      <c r="O275" s="1"/>
      <c r="P275" s="1"/>
      <c r="Q275" s="1"/>
      <c r="R275" s="1"/>
      <c r="S275" s="1"/>
      <c r="T275" s="1"/>
      <c r="U275" s="1"/>
    </row>
    <row r="276" spans="1:21" hidden="1" x14ac:dyDescent="0.35">
      <c r="A276" s="1"/>
      <c r="B276" s="1"/>
      <c r="C276" s="1"/>
      <c r="E276" s="1"/>
      <c r="F276" s="1"/>
      <c r="G276" s="1"/>
      <c r="H276" s="1"/>
      <c r="I276" s="1"/>
      <c r="J276" s="1"/>
      <c r="K276" s="1"/>
      <c r="L276" s="1"/>
      <c r="M276" s="1"/>
      <c r="N276" s="1"/>
      <c r="O276" s="1"/>
      <c r="P276" s="1"/>
      <c r="Q276" s="1"/>
      <c r="R276" s="1"/>
      <c r="S276" s="1"/>
      <c r="T276" s="1"/>
      <c r="U276" s="1"/>
    </row>
    <row r="277" spans="1:21" hidden="1" x14ac:dyDescent="0.35">
      <c r="A277" s="1"/>
      <c r="B277" s="1"/>
      <c r="C277" s="1"/>
      <c r="E277" s="1"/>
      <c r="F277" s="1"/>
      <c r="G277" s="1"/>
      <c r="H277" s="1"/>
      <c r="I277" s="1"/>
      <c r="J277" s="1"/>
      <c r="K277" s="1"/>
      <c r="L277" s="1"/>
      <c r="M277" s="1"/>
      <c r="N277" s="1"/>
      <c r="O277" s="1"/>
      <c r="P277" s="1"/>
      <c r="Q277" s="1"/>
      <c r="R277" s="1"/>
      <c r="S277" s="1"/>
      <c r="T277" s="1"/>
      <c r="U277" s="1"/>
    </row>
    <row r="278" spans="1:21" hidden="1" x14ac:dyDescent="0.35">
      <c r="A278" s="1"/>
      <c r="B278" s="1"/>
      <c r="C278" s="1"/>
      <c r="E278" s="1"/>
      <c r="F278" s="1"/>
      <c r="G278" s="1"/>
      <c r="H278" s="1"/>
      <c r="I278" s="1"/>
      <c r="J278" s="1"/>
      <c r="K278" s="1"/>
      <c r="L278" s="1"/>
      <c r="M278" s="1"/>
      <c r="N278" s="1"/>
      <c r="O278" s="1"/>
      <c r="P278" s="1"/>
      <c r="Q278" s="1"/>
      <c r="R278" s="1"/>
      <c r="S278" s="1"/>
      <c r="T278" s="1"/>
      <c r="U278" s="1"/>
    </row>
    <row r="279" spans="1:21" hidden="1" x14ac:dyDescent="0.35">
      <c r="A279" s="1"/>
      <c r="B279" s="1"/>
      <c r="C279" s="1"/>
      <c r="E279" s="1"/>
      <c r="F279" s="1"/>
      <c r="G279" s="1"/>
      <c r="H279" s="1"/>
      <c r="I279" s="1"/>
      <c r="J279" s="1"/>
      <c r="K279" s="1"/>
      <c r="L279" s="1"/>
      <c r="M279" s="1"/>
      <c r="N279" s="1"/>
      <c r="O279" s="1"/>
      <c r="P279" s="1"/>
      <c r="Q279" s="1"/>
      <c r="R279" s="1"/>
      <c r="S279" s="1"/>
      <c r="T279" s="1"/>
      <c r="U279" s="1"/>
    </row>
    <row r="280" spans="1:21" hidden="1" x14ac:dyDescent="0.35">
      <c r="A280" s="1"/>
      <c r="B280" s="1"/>
      <c r="C280" s="1"/>
      <c r="E280" s="1"/>
      <c r="F280" s="1"/>
      <c r="G280" s="1"/>
      <c r="H280" s="1"/>
      <c r="I280" s="1"/>
      <c r="J280" s="1"/>
      <c r="K280" s="1"/>
      <c r="L280" s="1"/>
      <c r="M280" s="1"/>
      <c r="N280" s="1"/>
      <c r="O280" s="1"/>
      <c r="P280" s="1"/>
      <c r="Q280" s="1"/>
      <c r="R280" s="1"/>
      <c r="S280" s="1"/>
      <c r="T280" s="1"/>
      <c r="U280" s="1"/>
    </row>
    <row r="281" spans="1:21" hidden="1" x14ac:dyDescent="0.35">
      <c r="A281" s="1"/>
      <c r="B281" s="1"/>
      <c r="C281" s="1"/>
      <c r="E281" s="1"/>
      <c r="F281" s="1"/>
      <c r="G281" s="1"/>
      <c r="H281" s="1"/>
      <c r="I281" s="1"/>
      <c r="J281" s="1"/>
      <c r="K281" s="1"/>
      <c r="L281" s="1"/>
      <c r="M281" s="1"/>
      <c r="N281" s="1"/>
      <c r="O281" s="1"/>
      <c r="P281" s="1"/>
      <c r="Q281" s="1"/>
      <c r="R281" s="1"/>
      <c r="S281" s="1"/>
      <c r="T281" s="1"/>
      <c r="U281" s="1"/>
    </row>
    <row r="282" spans="1:21" hidden="1" x14ac:dyDescent="0.35">
      <c r="A282" s="1"/>
      <c r="B282" s="1"/>
      <c r="C282" s="1"/>
      <c r="E282" s="1"/>
      <c r="F282" s="1"/>
      <c r="G282" s="1"/>
      <c r="H282" s="1"/>
      <c r="I282" s="1"/>
      <c r="J282" s="1"/>
      <c r="K282" s="1"/>
      <c r="L282" s="1"/>
      <c r="M282" s="1"/>
      <c r="N282" s="1"/>
      <c r="O282" s="1"/>
      <c r="P282" s="1"/>
      <c r="Q282" s="1"/>
      <c r="R282" s="1"/>
      <c r="S282" s="1"/>
      <c r="T282" s="1"/>
      <c r="U282" s="1"/>
    </row>
    <row r="283" spans="1:21" hidden="1" x14ac:dyDescent="0.35">
      <c r="A283" s="1"/>
      <c r="B283" s="1"/>
      <c r="C283" s="1"/>
      <c r="E283" s="1"/>
      <c r="F283" s="1"/>
      <c r="G283" s="1"/>
      <c r="H283" s="1"/>
      <c r="I283" s="1"/>
      <c r="J283" s="1"/>
      <c r="K283" s="1"/>
      <c r="L283" s="1"/>
      <c r="M283" s="1"/>
      <c r="N283" s="1"/>
      <c r="O283" s="1"/>
      <c r="P283" s="1"/>
      <c r="Q283" s="1"/>
      <c r="R283" s="1"/>
      <c r="S283" s="1"/>
      <c r="T283" s="1"/>
      <c r="U283" s="1"/>
    </row>
    <row r="284" spans="1:21" hidden="1" x14ac:dyDescent="0.35">
      <c r="A284" s="1"/>
      <c r="B284" s="1"/>
      <c r="C284" s="1"/>
      <c r="E284" s="1"/>
      <c r="F284" s="1"/>
      <c r="G284" s="1"/>
      <c r="H284" s="1"/>
      <c r="I284" s="1"/>
      <c r="J284" s="1"/>
      <c r="K284" s="1"/>
      <c r="L284" s="1"/>
      <c r="M284" s="1"/>
      <c r="N284" s="1"/>
      <c r="O284" s="1"/>
      <c r="P284" s="1"/>
      <c r="Q284" s="1"/>
      <c r="R284" s="1"/>
      <c r="S284" s="1"/>
      <c r="T284" s="1"/>
      <c r="U284" s="1"/>
    </row>
    <row r="285" spans="1:21" hidden="1" x14ac:dyDescent="0.35">
      <c r="A285" s="1"/>
      <c r="B285" s="1"/>
      <c r="C285" s="1"/>
      <c r="E285" s="1"/>
      <c r="F285" s="1"/>
      <c r="G285" s="1"/>
      <c r="H285" s="1"/>
      <c r="I285" s="1"/>
      <c r="J285" s="1"/>
      <c r="K285" s="1"/>
      <c r="L285" s="1"/>
      <c r="M285" s="1"/>
      <c r="N285" s="1"/>
      <c r="O285" s="1"/>
      <c r="P285" s="1"/>
      <c r="Q285" s="1"/>
      <c r="R285" s="1"/>
      <c r="S285" s="1"/>
      <c r="T285" s="1"/>
      <c r="U285" s="1"/>
    </row>
    <row r="286" spans="1:21" hidden="1" x14ac:dyDescent="0.35">
      <c r="A286" s="1"/>
      <c r="B286" s="1"/>
      <c r="C286" s="1"/>
      <c r="E286" s="1"/>
      <c r="F286" s="1"/>
      <c r="G286" s="1"/>
      <c r="H286" s="1"/>
      <c r="I286" s="1"/>
      <c r="J286" s="1"/>
      <c r="K286" s="1"/>
      <c r="L286" s="1"/>
      <c r="M286" s="1"/>
      <c r="N286" s="1"/>
      <c r="O286" s="1"/>
      <c r="P286" s="1"/>
      <c r="Q286" s="1"/>
      <c r="R286" s="1"/>
      <c r="S286" s="1"/>
      <c r="T286" s="1"/>
      <c r="U286" s="1"/>
    </row>
    <row r="287" spans="1:21" hidden="1" x14ac:dyDescent="0.35">
      <c r="A287" s="1"/>
      <c r="B287" s="1"/>
      <c r="C287" s="1"/>
      <c r="E287" s="1"/>
      <c r="F287" s="1"/>
      <c r="G287" s="1"/>
      <c r="H287" s="1"/>
      <c r="I287" s="1"/>
      <c r="J287" s="1"/>
      <c r="K287" s="1"/>
      <c r="L287" s="1"/>
      <c r="M287" s="1"/>
      <c r="N287" s="1"/>
      <c r="O287" s="1"/>
      <c r="P287" s="1"/>
      <c r="Q287" s="1"/>
      <c r="R287" s="1"/>
      <c r="S287" s="1"/>
      <c r="T287" s="1"/>
      <c r="U287" s="1"/>
    </row>
    <row r="288" spans="1:21" hidden="1" x14ac:dyDescent="0.35">
      <c r="A288" s="1"/>
      <c r="B288" s="1"/>
      <c r="C288" s="1"/>
      <c r="E288" s="1"/>
      <c r="F288" s="1"/>
      <c r="G288" s="1"/>
      <c r="H288" s="1"/>
      <c r="I288" s="1"/>
      <c r="J288" s="1"/>
      <c r="K288" s="1"/>
      <c r="L288" s="1"/>
      <c r="M288" s="1"/>
      <c r="N288" s="1"/>
      <c r="O288" s="1"/>
      <c r="P288" s="1"/>
      <c r="Q288" s="1"/>
      <c r="R288" s="1"/>
      <c r="S288" s="1"/>
      <c r="T288" s="1"/>
      <c r="U288" s="1"/>
    </row>
    <row r="289" spans="1:21" hidden="1" x14ac:dyDescent="0.35">
      <c r="A289" s="1"/>
      <c r="B289" s="1"/>
      <c r="C289" s="1"/>
      <c r="E289" s="1"/>
      <c r="F289" s="1"/>
      <c r="G289" s="1"/>
      <c r="H289" s="1"/>
      <c r="I289" s="1"/>
      <c r="J289" s="1"/>
      <c r="K289" s="1"/>
      <c r="L289" s="1"/>
      <c r="M289" s="1"/>
      <c r="N289" s="1"/>
      <c r="O289" s="1"/>
      <c r="P289" s="1"/>
      <c r="Q289" s="1"/>
      <c r="R289" s="1"/>
      <c r="S289" s="1"/>
      <c r="T289" s="1"/>
      <c r="U289" s="1"/>
    </row>
    <row r="290" spans="1:21" hidden="1" x14ac:dyDescent="0.35">
      <c r="A290" s="1"/>
      <c r="B290" s="1"/>
      <c r="C290" s="1"/>
      <c r="E290" s="1"/>
      <c r="F290" s="1"/>
      <c r="G290" s="1"/>
      <c r="H290" s="1"/>
      <c r="I290" s="1"/>
      <c r="J290" s="1"/>
      <c r="K290" s="1"/>
      <c r="L290" s="1"/>
      <c r="M290" s="1"/>
      <c r="N290" s="1"/>
      <c r="O290" s="1"/>
      <c r="P290" s="1"/>
      <c r="Q290" s="1"/>
      <c r="R290" s="1"/>
      <c r="S290" s="1"/>
      <c r="T290" s="1"/>
      <c r="U290" s="1"/>
    </row>
    <row r="291" spans="1:21" hidden="1" x14ac:dyDescent="0.35">
      <c r="A291" s="1"/>
      <c r="B291" s="1"/>
      <c r="C291" s="1"/>
      <c r="E291" s="1"/>
      <c r="F291" s="1"/>
      <c r="G291" s="1"/>
      <c r="H291" s="1"/>
      <c r="I291" s="1"/>
      <c r="J291" s="1"/>
      <c r="K291" s="1"/>
      <c r="L291" s="1"/>
      <c r="M291" s="1"/>
      <c r="N291" s="1"/>
      <c r="O291" s="1"/>
      <c r="P291" s="1"/>
      <c r="Q291" s="1"/>
      <c r="R291" s="1"/>
      <c r="S291" s="1"/>
      <c r="T291" s="1"/>
      <c r="U291" s="1"/>
    </row>
    <row r="292" spans="1:21" hidden="1" x14ac:dyDescent="0.35">
      <c r="A292" s="1"/>
      <c r="B292" s="1"/>
      <c r="C292" s="1"/>
      <c r="E292" s="1"/>
      <c r="F292" s="1"/>
      <c r="G292" s="1"/>
      <c r="H292" s="1"/>
      <c r="I292" s="1"/>
      <c r="J292" s="1"/>
      <c r="K292" s="1"/>
      <c r="L292" s="1"/>
      <c r="M292" s="1"/>
      <c r="N292" s="1"/>
      <c r="O292" s="1"/>
      <c r="P292" s="1"/>
      <c r="Q292" s="1"/>
      <c r="R292" s="1"/>
      <c r="S292" s="1"/>
      <c r="T292" s="1"/>
      <c r="U292" s="1"/>
    </row>
    <row r="293" spans="1:21" hidden="1" x14ac:dyDescent="0.35">
      <c r="A293" s="1"/>
      <c r="B293" s="1"/>
      <c r="C293" s="1"/>
      <c r="E293" s="1"/>
      <c r="F293" s="1"/>
      <c r="G293" s="1"/>
      <c r="H293" s="1"/>
      <c r="I293" s="1"/>
      <c r="J293" s="1"/>
      <c r="K293" s="1"/>
      <c r="L293" s="1"/>
      <c r="M293" s="1"/>
      <c r="N293" s="1"/>
      <c r="O293" s="1"/>
      <c r="P293" s="1"/>
      <c r="Q293" s="1"/>
      <c r="R293" s="1"/>
      <c r="S293" s="1"/>
      <c r="T293" s="1"/>
      <c r="U293" s="1"/>
    </row>
    <row r="297" spans="1:21" hidden="1" x14ac:dyDescent="0.35">
      <c r="D297"/>
    </row>
    <row r="298" spans="1:21" hidden="1" x14ac:dyDescent="0.35">
      <c r="D298"/>
    </row>
    <row r="299" spans="1:21" hidden="1" x14ac:dyDescent="0.35">
      <c r="D299"/>
    </row>
    <row r="300" spans="1:21" ht="0.65" hidden="1" customHeight="1" x14ac:dyDescent="0.35">
      <c r="D300"/>
    </row>
    <row r="301" spans="1:21" hidden="1" x14ac:dyDescent="0.35">
      <c r="D301"/>
    </row>
    <row r="302" spans="1:21" hidden="1" x14ac:dyDescent="0.35">
      <c r="D302"/>
    </row>
    <row r="303" spans="1:21" hidden="1" x14ac:dyDescent="0.35">
      <c r="D303"/>
    </row>
    <row r="304" spans="1:21" hidden="1" x14ac:dyDescent="0.35">
      <c r="D304"/>
    </row>
    <row r="1041" spans="9:9" x14ac:dyDescent="0.35"/>
    <row r="1042" spans="9:9" x14ac:dyDescent="0.35"/>
    <row r="1043" spans="9:9" x14ac:dyDescent="0.35"/>
    <row r="1046" spans="9:9" ht="18" hidden="1" x14ac:dyDescent="0.35">
      <c r="I1046" s="7"/>
    </row>
  </sheetData>
  <mergeCells count="13">
    <mergeCell ref="C4:G4"/>
    <mergeCell ref="G7:G9"/>
    <mergeCell ref="C18:G18"/>
    <mergeCell ref="C13:G16"/>
    <mergeCell ref="D25:G29"/>
    <mergeCell ref="C86:G86"/>
    <mergeCell ref="C33:G35"/>
    <mergeCell ref="C42:G43"/>
    <mergeCell ref="C69:G72"/>
    <mergeCell ref="C53:G55"/>
    <mergeCell ref="G37:G39"/>
    <mergeCell ref="C76:G76"/>
    <mergeCell ref="C47:G50"/>
  </mergeCells>
  <dataValidations count="1">
    <dataValidation type="list" allowBlank="1" showInputMessage="1" showErrorMessage="1" prompt="Agency Name - _x000a_Select agency name from dropdown list." sqref="E9" xr:uid="{1FF9496F-A5B3-4F33-B2B2-620783599800}">
      <formula1>Select_Agency</formula1>
    </dataValidation>
  </dataValidations>
  <hyperlinks>
    <hyperlink ref="D87" r:id="rId1" xr:uid="{A0DD8064-0D89-46F3-B419-4ED898B5621E}"/>
    <hyperlink ref="D88" r:id="rId2" xr:uid="{F9C305D3-34A0-4AD4-B3C3-CE4ADAD103E2}"/>
    <hyperlink ref="D89" r:id="rId3" xr:uid="{24C35ECB-1B80-4EFF-9EAC-2B893722012F}"/>
    <hyperlink ref="D90" r:id="rId4" xr:uid="{8D630E47-4B17-4D01-A199-E70DABDB5B91}"/>
    <hyperlink ref="D91" r:id="rId5" xr:uid="{26D03085-B7D3-481F-9452-6CB6DF195C64}"/>
    <hyperlink ref="D92" r:id="rId6" xr:uid="{C3FD68B5-F725-4EF9-A534-6E1EDBF472CD}"/>
    <hyperlink ref="D78" r:id="rId7" xr:uid="{A69AF9A3-A47B-4964-85F3-C61126A9B9C2}"/>
    <hyperlink ref="D80" r:id="rId8" xr:uid="{E5F4FB90-C6B4-4F87-8E9E-E9810342809A}"/>
    <hyperlink ref="D94" r:id="rId9" xr:uid="{B3DF70C7-1C64-49DD-83C8-A50CA2E99722}"/>
    <hyperlink ref="D93" r:id="rId10" xr:uid="{37568F95-684F-4E14-875F-487D64F27C42}"/>
    <hyperlink ref="D95" r:id="rId11" location=":~:text=What%20GAO%20Found,buy%20common%20products%20and%20services." xr:uid="{82B60DF5-D912-4E77-8488-1374F5A99D86}"/>
    <hyperlink ref="D96" r:id="rId12" xr:uid="{34AD07B9-B952-45EC-BDA6-154FD1B98C6E}"/>
  </hyperlinks>
  <pageMargins left="0.7" right="0.7" top="0.75" bottom="0.75" header="0" footer="0"/>
  <pageSetup orientation="portrait"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041-C0AB-4541-85EC-E8E537C6CE67}">
  <sheetPr codeName="Sheet2">
    <tabColor theme="4"/>
  </sheetPr>
  <dimension ref="A1:XFC1048556"/>
  <sheetViews>
    <sheetView showGridLines="0" topLeftCell="A4" zoomScale="85" zoomScaleNormal="85" workbookViewId="0">
      <selection activeCell="F15" sqref="F15"/>
    </sheetView>
  </sheetViews>
  <sheetFormatPr defaultColWidth="0" defaultRowHeight="15" customHeight="1" zeroHeight="1" x14ac:dyDescent="0.35"/>
  <cols>
    <col min="1" max="1" width="1.453125" style="10" customWidth="1"/>
    <col min="2" max="2" width="31.453125" style="10" customWidth="1"/>
    <col min="3" max="3" width="39.1796875" style="3" bestFit="1" customWidth="1"/>
    <col min="4" max="4" width="33.453125" style="3" customWidth="1"/>
    <col min="5" max="5" width="40.1796875" style="10" customWidth="1"/>
    <col min="6" max="6" width="30.81640625" style="10" customWidth="1"/>
    <col min="7" max="7" width="1.453125" style="10" customWidth="1"/>
    <col min="8" max="8" width="9.1796875" style="3" hidden="1" customWidth="1"/>
    <col min="9" max="9" width="26" style="3" hidden="1" customWidth="1"/>
    <col min="10" max="10" width="9.1796875" style="3" hidden="1" customWidth="1"/>
    <col min="11" max="28" width="8.453125" style="3" hidden="1" customWidth="1"/>
    <col min="29" max="29" width="0" style="3" hidden="1" customWidth="1"/>
    <col min="30" max="16383" width="14.453125" style="3" hidden="1"/>
    <col min="16384" max="16384" width="19.1796875" style="3" hidden="1" customWidth="1"/>
  </cols>
  <sheetData>
    <row r="1" spans="1:28" ht="5.5" customHeight="1" x14ac:dyDescent="0.35">
      <c r="B1" s="27"/>
      <c r="C1" s="28"/>
      <c r="D1" s="27"/>
      <c r="E1" s="27"/>
      <c r="F1" s="27"/>
      <c r="H1" s="230"/>
      <c r="I1" s="230"/>
      <c r="J1" s="230"/>
      <c r="K1" s="230"/>
      <c r="L1" s="230"/>
      <c r="M1" s="230"/>
      <c r="N1" s="230"/>
      <c r="O1" s="230"/>
      <c r="P1" s="230"/>
      <c r="Q1" s="230"/>
      <c r="R1" s="230"/>
      <c r="S1" s="230"/>
      <c r="T1" s="230"/>
      <c r="U1" s="230"/>
      <c r="V1" s="230"/>
      <c r="W1" s="230"/>
      <c r="X1" s="230"/>
      <c r="Y1" s="230"/>
      <c r="Z1" s="230"/>
      <c r="AA1" s="230"/>
      <c r="AB1" s="230"/>
    </row>
    <row r="2" spans="1:28" ht="30.5" x14ac:dyDescent="0.65">
      <c r="A2" s="1"/>
      <c r="B2" s="4" t="s">
        <v>234</v>
      </c>
      <c r="C2" s="5"/>
      <c r="D2" s="6"/>
      <c r="E2" s="6"/>
      <c r="F2" s="6"/>
      <c r="G2" s="1"/>
      <c r="H2" s="2"/>
      <c r="I2" s="2"/>
      <c r="J2" s="2"/>
      <c r="K2" s="2"/>
      <c r="L2" s="2"/>
      <c r="M2" s="2"/>
      <c r="N2" s="2"/>
      <c r="O2" s="2"/>
      <c r="P2" s="2"/>
      <c r="Q2" s="2"/>
      <c r="R2" s="2"/>
      <c r="S2" s="2"/>
      <c r="T2" s="2"/>
      <c r="U2" s="2"/>
      <c r="V2" s="2"/>
      <c r="W2" s="2"/>
      <c r="X2" s="2"/>
      <c r="Y2" s="2"/>
      <c r="Z2" s="2"/>
      <c r="AA2" s="2"/>
      <c r="AB2" s="2"/>
    </row>
    <row r="3" spans="1:28" ht="5.5" customHeight="1" x14ac:dyDescent="0.35">
      <c r="B3" s="22"/>
      <c r="C3" s="29"/>
      <c r="D3" s="30"/>
      <c r="E3" s="30"/>
      <c r="F3" s="30"/>
      <c r="H3" s="230"/>
      <c r="I3" s="230"/>
      <c r="J3" s="230"/>
      <c r="K3" s="230"/>
      <c r="L3" s="230"/>
      <c r="M3" s="230"/>
      <c r="N3" s="230"/>
      <c r="O3" s="230"/>
      <c r="P3" s="230"/>
      <c r="Q3" s="230"/>
      <c r="R3" s="230"/>
      <c r="S3" s="230"/>
      <c r="T3" s="230"/>
      <c r="U3" s="230"/>
      <c r="V3" s="230"/>
      <c r="W3" s="230"/>
      <c r="X3" s="230"/>
      <c r="Y3" s="230"/>
      <c r="Z3" s="230"/>
      <c r="AA3" s="230"/>
      <c r="AB3" s="230"/>
    </row>
    <row r="4" spans="1:28" ht="19.5" customHeight="1" x14ac:dyDescent="0.35">
      <c r="A4" s="1"/>
      <c r="B4" s="7" t="s">
        <v>11</v>
      </c>
      <c r="C4" s="8"/>
      <c r="D4" s="8"/>
      <c r="E4" s="8"/>
      <c r="F4" s="8"/>
      <c r="G4" s="1"/>
      <c r="H4" s="2"/>
      <c r="I4" s="2"/>
      <c r="J4" s="2"/>
      <c r="K4" s="2"/>
      <c r="L4" s="2"/>
      <c r="M4" s="2"/>
      <c r="N4" s="2"/>
      <c r="O4" s="2"/>
      <c r="P4" s="2"/>
      <c r="Q4" s="2"/>
      <c r="R4" s="2"/>
      <c r="S4" s="2"/>
      <c r="T4" s="2"/>
      <c r="U4" s="2"/>
      <c r="V4" s="2"/>
      <c r="W4" s="2"/>
      <c r="X4" s="2"/>
      <c r="Y4" s="2"/>
      <c r="Z4" s="2"/>
      <c r="AA4" s="2"/>
      <c r="AB4" s="2"/>
    </row>
    <row r="5" spans="1:28" ht="5.5" customHeight="1" x14ac:dyDescent="0.35">
      <c r="B5" s="178"/>
      <c r="C5" s="10"/>
      <c r="D5" s="10"/>
      <c r="H5" s="10"/>
      <c r="I5" s="10"/>
      <c r="J5" s="10"/>
      <c r="K5" s="10"/>
      <c r="L5" s="10"/>
      <c r="M5" s="10"/>
      <c r="N5" s="10"/>
      <c r="O5" s="10"/>
      <c r="P5" s="10"/>
      <c r="Q5" s="10"/>
      <c r="R5" s="10"/>
      <c r="S5" s="10"/>
      <c r="T5" s="10"/>
      <c r="U5" s="10"/>
      <c r="V5" s="10"/>
      <c r="W5" s="10"/>
      <c r="X5" s="10"/>
      <c r="Y5" s="10"/>
      <c r="Z5" s="10"/>
      <c r="AA5" s="10"/>
      <c r="AB5" s="10"/>
    </row>
    <row r="6" spans="1:28" ht="80" customHeight="1" x14ac:dyDescent="0.35">
      <c r="A6" s="1"/>
      <c r="B6" s="20"/>
      <c r="C6" s="20"/>
      <c r="D6" s="20"/>
      <c r="E6" s="20"/>
      <c r="F6" s="21"/>
      <c r="G6" s="1"/>
      <c r="H6" s="2"/>
      <c r="I6" s="2"/>
      <c r="J6" s="2"/>
      <c r="K6" s="2"/>
      <c r="L6" s="2"/>
      <c r="M6" s="2"/>
      <c r="N6" s="2"/>
      <c r="O6" s="2"/>
      <c r="P6" s="2"/>
      <c r="Q6" s="2"/>
      <c r="R6" s="2"/>
      <c r="S6" s="2"/>
      <c r="T6" s="2"/>
      <c r="U6" s="2"/>
      <c r="V6" s="2"/>
      <c r="W6" s="2"/>
      <c r="X6" s="2"/>
      <c r="Y6" s="2"/>
      <c r="Z6" s="2"/>
      <c r="AA6" s="2"/>
      <c r="AB6" s="2"/>
    </row>
    <row r="7" spans="1:28" ht="5.5" customHeight="1" x14ac:dyDescent="0.35">
      <c r="B7" s="231"/>
      <c r="C7" s="231"/>
      <c r="D7" s="231"/>
      <c r="E7" s="231"/>
      <c r="F7" s="231"/>
      <c r="H7" s="10"/>
      <c r="I7" s="10"/>
      <c r="J7" s="10"/>
      <c r="K7" s="10"/>
      <c r="L7" s="10"/>
      <c r="M7" s="10"/>
      <c r="N7" s="10"/>
      <c r="O7" s="10"/>
      <c r="P7" s="10"/>
      <c r="Q7" s="10"/>
      <c r="R7" s="10"/>
      <c r="S7" s="10"/>
      <c r="T7" s="10"/>
      <c r="U7" s="10"/>
      <c r="V7" s="10"/>
      <c r="W7" s="10"/>
      <c r="X7" s="10"/>
      <c r="Y7" s="10"/>
      <c r="Z7" s="10"/>
      <c r="AA7" s="10"/>
      <c r="AB7" s="10"/>
    </row>
    <row r="8" spans="1:28" ht="19.5" customHeight="1" x14ac:dyDescent="0.35">
      <c r="A8" s="1"/>
      <c r="B8" s="7" t="str">
        <f>_xlfn.CONCAT("For Agency (",IFERROR(INDEX(Validation_Agencies[Abbreviation],MATCH(Agency,Validation_Agencies[Agency Name],0)),"[Select Agency]"),") Input:")</f>
        <v>For Agency () Input:</v>
      </c>
      <c r="C8" s="8"/>
      <c r="D8" s="9"/>
      <c r="E8" s="9"/>
      <c r="F8" s="9"/>
      <c r="G8" s="1"/>
      <c r="H8" s="2"/>
      <c r="I8" s="2"/>
      <c r="J8" s="2"/>
      <c r="K8" s="2"/>
      <c r="L8" s="2"/>
      <c r="M8" s="2"/>
      <c r="N8" s="2"/>
      <c r="O8" s="2"/>
      <c r="P8" s="2"/>
      <c r="Q8" s="2"/>
      <c r="R8" s="2"/>
      <c r="S8" s="2"/>
      <c r="T8" s="2"/>
      <c r="U8" s="2"/>
      <c r="V8" s="2"/>
      <c r="W8" s="2"/>
      <c r="X8" s="2"/>
      <c r="Y8" s="2"/>
      <c r="Z8" s="2"/>
      <c r="AA8" s="2"/>
      <c r="AB8" s="2"/>
    </row>
    <row r="9" spans="1:28" ht="5.5" customHeight="1" x14ac:dyDescent="0.35">
      <c r="A9" s="1"/>
      <c r="B9" s="19"/>
      <c r="C9" s="19"/>
      <c r="D9" s="19"/>
      <c r="E9" s="19"/>
      <c r="F9" s="19"/>
      <c r="G9" s="1"/>
      <c r="H9" s="1"/>
      <c r="I9" s="1"/>
      <c r="J9" s="1"/>
      <c r="K9" s="1"/>
      <c r="L9" s="1"/>
      <c r="M9" s="1"/>
      <c r="N9" s="1"/>
      <c r="O9" s="1"/>
      <c r="P9" s="1"/>
      <c r="Q9" s="1"/>
      <c r="R9" s="1"/>
      <c r="S9" s="1"/>
      <c r="T9" s="1"/>
      <c r="U9" s="1"/>
      <c r="V9" s="1"/>
      <c r="W9" s="1"/>
      <c r="X9" s="1"/>
      <c r="Y9" s="1"/>
      <c r="Z9" s="1"/>
      <c r="AA9" s="1"/>
      <c r="AB9" s="1"/>
    </row>
    <row r="10" spans="1:28" s="86" customFormat="1" ht="14.5" x14ac:dyDescent="0.35">
      <c r="A10" s="87"/>
      <c r="B10" s="88" t="s">
        <v>163</v>
      </c>
      <c r="C10" s="88" t="s">
        <v>162</v>
      </c>
      <c r="D10" s="88" t="s">
        <v>164</v>
      </c>
      <c r="E10" s="88" t="s">
        <v>165</v>
      </c>
      <c r="F10" s="19"/>
      <c r="G10" s="87"/>
      <c r="H10" s="89"/>
      <c r="I10" s="89"/>
      <c r="J10" s="89"/>
      <c r="K10" s="89"/>
      <c r="L10" s="89"/>
      <c r="M10" s="89"/>
      <c r="N10" s="89"/>
      <c r="O10" s="89"/>
      <c r="P10" s="89"/>
      <c r="Q10" s="89"/>
      <c r="R10" s="89"/>
      <c r="S10" s="89"/>
      <c r="T10" s="89"/>
      <c r="U10" s="89"/>
      <c r="V10" s="89"/>
      <c r="W10" s="89"/>
      <c r="X10" s="89"/>
      <c r="Y10" s="89"/>
      <c r="Z10" s="89"/>
      <c r="AA10" s="89"/>
      <c r="AB10" s="89"/>
    </row>
    <row r="11" spans="1:28" ht="15" customHeight="1" x14ac:dyDescent="0.35">
      <c r="B11" s="11" t="s">
        <v>166</v>
      </c>
      <c r="C11" s="15"/>
      <c r="D11" s="164"/>
      <c r="E11" s="15"/>
      <c r="F11" s="19"/>
    </row>
    <row r="12" spans="1:28" ht="13.5" customHeight="1" x14ac:dyDescent="0.35">
      <c r="A12" s="1"/>
      <c r="B12" s="11" t="s">
        <v>167</v>
      </c>
      <c r="C12" s="15"/>
      <c r="D12" s="164"/>
      <c r="E12" s="164"/>
      <c r="F12" s="19"/>
      <c r="G12" s="1"/>
      <c r="H12" s="12" t="str">
        <f>IFERROR(VLOOKUP('0 - Intro + Instructions'!$E$9,'Data Validation'!$S:$T,2,FALSE),"")</f>
        <v/>
      </c>
      <c r="I12" s="13"/>
      <c r="J12" s="14"/>
      <c r="K12" s="2"/>
      <c r="L12" s="2"/>
      <c r="M12" s="2"/>
      <c r="N12" s="2"/>
      <c r="O12" s="2"/>
      <c r="P12" s="2"/>
      <c r="Q12" s="2"/>
      <c r="R12" s="2"/>
      <c r="S12" s="2"/>
      <c r="T12" s="2"/>
      <c r="U12" s="2"/>
      <c r="V12" s="2"/>
      <c r="W12" s="2"/>
      <c r="X12" s="2"/>
      <c r="Y12" s="2"/>
      <c r="Z12" s="2"/>
      <c r="AA12" s="2"/>
      <c r="AB12" s="2"/>
    </row>
    <row r="13" spans="1:28" ht="13.5" customHeight="1" x14ac:dyDescent="0.35">
      <c r="A13" s="1"/>
      <c r="B13" s="11" t="s">
        <v>168</v>
      </c>
      <c r="C13" s="164"/>
      <c r="D13" s="164"/>
      <c r="E13" s="164"/>
      <c r="F13" s="19"/>
      <c r="G13" s="1"/>
      <c r="H13" s="2"/>
      <c r="I13" s="2"/>
      <c r="J13" s="2"/>
      <c r="K13" s="2"/>
      <c r="L13" s="2"/>
      <c r="M13" s="2"/>
      <c r="N13" s="2"/>
      <c r="O13" s="2"/>
      <c r="P13" s="2"/>
      <c r="Q13" s="2"/>
      <c r="R13" s="2"/>
      <c r="S13" s="2"/>
      <c r="T13" s="2"/>
      <c r="U13" s="2"/>
      <c r="V13" s="2"/>
      <c r="W13" s="2"/>
      <c r="X13" s="2"/>
      <c r="Y13" s="2"/>
      <c r="Z13" s="2"/>
      <c r="AA13" s="2"/>
      <c r="AB13" s="2"/>
    </row>
    <row r="14" spans="1:28" ht="13.5" customHeight="1" x14ac:dyDescent="0.35">
      <c r="A14" s="1"/>
      <c r="B14" s="11" t="s">
        <v>169</v>
      </c>
      <c r="C14" s="164"/>
      <c r="D14" s="164"/>
      <c r="E14" s="164"/>
      <c r="F14" s="19"/>
      <c r="G14" s="1"/>
      <c r="H14" s="2"/>
      <c r="I14" s="2"/>
      <c r="J14" s="2"/>
      <c r="K14" s="2"/>
      <c r="L14" s="2"/>
      <c r="M14" s="2"/>
      <c r="N14" s="2"/>
      <c r="O14" s="2"/>
      <c r="P14" s="2"/>
      <c r="Q14" s="2"/>
      <c r="R14" s="2"/>
      <c r="S14" s="2"/>
      <c r="T14" s="2"/>
      <c r="U14" s="2"/>
      <c r="V14" s="2"/>
      <c r="W14" s="2"/>
      <c r="X14" s="2"/>
      <c r="Y14" s="2"/>
      <c r="Z14" s="2"/>
      <c r="AA14" s="2"/>
      <c r="AB14" s="2"/>
    </row>
    <row r="15" spans="1:28" ht="13.5" customHeight="1" x14ac:dyDescent="0.35">
      <c r="A15" s="1"/>
      <c r="B15" s="11" t="s">
        <v>170</v>
      </c>
      <c r="C15" s="164"/>
      <c r="D15" s="164"/>
      <c r="E15" s="164"/>
      <c r="F15" s="19"/>
      <c r="G15" s="1"/>
      <c r="H15" s="2"/>
      <c r="I15" s="2"/>
      <c r="J15" s="2"/>
      <c r="K15" s="2"/>
      <c r="L15" s="2"/>
      <c r="M15" s="2"/>
      <c r="N15" s="2"/>
      <c r="O15" s="2"/>
      <c r="P15" s="2"/>
      <c r="Q15" s="2"/>
      <c r="R15" s="2"/>
      <c r="S15" s="2"/>
      <c r="T15" s="2"/>
      <c r="U15" s="2"/>
      <c r="V15" s="2"/>
      <c r="W15" s="2"/>
      <c r="X15" s="2"/>
      <c r="Y15" s="2"/>
      <c r="Z15" s="2"/>
      <c r="AA15" s="2"/>
      <c r="AB15" s="2"/>
    </row>
    <row r="16" spans="1:28" ht="13.5" customHeight="1" x14ac:dyDescent="0.35">
      <c r="A16" s="1"/>
      <c r="B16" s="11" t="s">
        <v>171</v>
      </c>
      <c r="C16" s="164"/>
      <c r="D16" s="164"/>
      <c r="E16" s="164"/>
      <c r="F16" s="19"/>
      <c r="G16" s="1"/>
      <c r="H16" s="2"/>
      <c r="I16" s="2"/>
      <c r="J16" s="2"/>
      <c r="K16" s="2"/>
      <c r="L16" s="2"/>
      <c r="M16" s="2"/>
      <c r="N16" s="2"/>
      <c r="O16" s="2"/>
      <c r="P16" s="2"/>
      <c r="Q16" s="2"/>
      <c r="R16" s="2"/>
      <c r="S16" s="2"/>
      <c r="T16" s="2"/>
      <c r="U16" s="2"/>
      <c r="V16" s="2"/>
      <c r="W16" s="2"/>
      <c r="X16" s="2"/>
      <c r="Y16" s="2"/>
      <c r="Z16" s="2"/>
      <c r="AA16" s="2"/>
      <c r="AB16" s="2"/>
    </row>
    <row r="17" spans="1:28" ht="15.75" customHeight="1" x14ac:dyDescent="0.35">
      <c r="A17" s="1"/>
      <c r="B17" s="11" t="s">
        <v>172</v>
      </c>
      <c r="C17" s="164"/>
      <c r="D17" s="164"/>
      <c r="E17" s="164"/>
      <c r="F17" s="19"/>
      <c r="G17" s="1"/>
      <c r="H17" s="2"/>
      <c r="I17" s="2"/>
      <c r="J17" s="2"/>
      <c r="K17" s="2"/>
      <c r="L17" s="2"/>
      <c r="M17" s="2"/>
      <c r="N17" s="2"/>
      <c r="O17" s="2"/>
      <c r="P17" s="2"/>
      <c r="Q17" s="2"/>
      <c r="R17" s="2"/>
      <c r="S17" s="2"/>
      <c r="T17" s="2"/>
      <c r="U17" s="2"/>
      <c r="V17" s="2"/>
      <c r="W17" s="2"/>
      <c r="X17" s="2"/>
      <c r="Y17" s="2"/>
      <c r="Z17" s="2"/>
      <c r="AA17" s="2"/>
      <c r="AB17" s="2"/>
    </row>
    <row r="18" spans="1:28" ht="15.75" customHeight="1" x14ac:dyDescent="0.35">
      <c r="A18" s="1"/>
      <c r="B18" s="11" t="s">
        <v>173</v>
      </c>
      <c r="C18" s="164"/>
      <c r="D18" s="164"/>
      <c r="E18" s="164"/>
      <c r="F18" s="19"/>
      <c r="G18" s="1"/>
      <c r="H18" s="2"/>
      <c r="I18" s="2"/>
      <c r="J18" s="2"/>
      <c r="K18" s="2"/>
      <c r="L18" s="2"/>
      <c r="M18" s="2"/>
      <c r="N18" s="2"/>
      <c r="O18" s="2"/>
      <c r="P18" s="2"/>
      <c r="Q18" s="2"/>
      <c r="R18" s="2"/>
      <c r="S18" s="2"/>
      <c r="T18" s="2"/>
      <c r="U18" s="2"/>
      <c r="V18" s="2"/>
      <c r="W18" s="2"/>
      <c r="X18" s="2"/>
      <c r="Y18" s="2"/>
      <c r="Z18" s="2"/>
      <c r="AA18" s="2"/>
      <c r="AB18" s="2"/>
    </row>
    <row r="19" spans="1:28" ht="15.75" customHeight="1" x14ac:dyDescent="0.35">
      <c r="A19" s="1"/>
      <c r="B19" s="11" t="s">
        <v>1821</v>
      </c>
      <c r="C19" s="164"/>
      <c r="D19" s="164"/>
      <c r="E19" s="164"/>
      <c r="F19" s="19"/>
      <c r="G19" s="1"/>
      <c r="H19" s="1"/>
      <c r="I19" s="1"/>
      <c r="J19" s="1"/>
      <c r="K19" s="1"/>
      <c r="L19" s="1"/>
      <c r="M19" s="1"/>
      <c r="N19" s="1"/>
      <c r="O19" s="1"/>
      <c r="P19" s="1"/>
      <c r="Q19" s="1"/>
      <c r="R19" s="1"/>
      <c r="S19" s="1"/>
      <c r="T19" s="1"/>
      <c r="U19" s="1"/>
      <c r="V19" s="1"/>
      <c r="W19" s="1"/>
      <c r="X19" s="1"/>
      <c r="Y19" s="1"/>
      <c r="Z19" s="1"/>
      <c r="AA19" s="1"/>
      <c r="AB19" s="1"/>
    </row>
    <row r="20" spans="1:28" ht="15.75" customHeight="1" x14ac:dyDescent="0.35">
      <c r="A20" s="1"/>
      <c r="B20" s="17"/>
      <c r="C20" s="18"/>
      <c r="D20" s="18"/>
      <c r="E20" s="18"/>
      <c r="F20" s="18"/>
      <c r="G20" s="1"/>
      <c r="H20" s="1"/>
      <c r="I20" s="1"/>
      <c r="J20" s="1"/>
      <c r="K20" s="1"/>
      <c r="L20" s="1"/>
      <c r="M20" s="1"/>
      <c r="N20" s="1"/>
      <c r="O20" s="1"/>
      <c r="P20" s="1"/>
      <c r="Q20" s="1"/>
      <c r="R20" s="1"/>
      <c r="S20" s="1"/>
      <c r="T20" s="1"/>
      <c r="U20" s="1"/>
      <c r="V20" s="1"/>
      <c r="W20" s="1"/>
      <c r="X20" s="1"/>
      <c r="Y20" s="1"/>
      <c r="Z20" s="1"/>
      <c r="AA20" s="1"/>
      <c r="AB20" s="1"/>
    </row>
    <row r="21" spans="1:28" s="86" customFormat="1" ht="15.75" customHeight="1" x14ac:dyDescent="0.35">
      <c r="A21" s="87"/>
      <c r="B21" s="88" t="s">
        <v>163</v>
      </c>
      <c r="C21" s="88" t="s">
        <v>162</v>
      </c>
      <c r="D21" s="88" t="s">
        <v>164</v>
      </c>
      <c r="E21" s="88" t="s">
        <v>165</v>
      </c>
      <c r="F21" s="88" t="s">
        <v>161</v>
      </c>
      <c r="G21" s="87"/>
      <c r="H21" s="87"/>
      <c r="I21" s="87"/>
      <c r="J21" s="87"/>
      <c r="K21" s="87"/>
      <c r="L21" s="87"/>
      <c r="M21" s="87"/>
      <c r="N21" s="87"/>
      <c r="O21" s="87"/>
      <c r="P21" s="87"/>
      <c r="Q21" s="87"/>
      <c r="R21" s="87"/>
      <c r="S21" s="87"/>
      <c r="T21" s="87"/>
      <c r="U21" s="87"/>
      <c r="V21" s="87"/>
      <c r="W21" s="87"/>
      <c r="X21" s="87"/>
      <c r="Y21" s="87"/>
      <c r="Z21" s="87"/>
      <c r="AA21" s="87"/>
      <c r="AB21" s="87"/>
    </row>
    <row r="22" spans="1:28" ht="14.5" x14ac:dyDescent="0.35">
      <c r="A22" s="1"/>
      <c r="B22" s="11" t="s">
        <v>174</v>
      </c>
      <c r="C22" s="15"/>
      <c r="D22" s="15"/>
      <c r="E22" s="15"/>
      <c r="F22" s="15"/>
      <c r="G22" s="1"/>
      <c r="H22" s="2"/>
      <c r="I22" s="2"/>
      <c r="J22" s="2"/>
      <c r="K22" s="2"/>
      <c r="L22" s="2"/>
      <c r="M22" s="2"/>
      <c r="N22" s="2"/>
      <c r="O22" s="2"/>
      <c r="P22" s="2"/>
      <c r="Q22" s="2"/>
      <c r="R22" s="2"/>
      <c r="S22" s="2"/>
      <c r="T22" s="2"/>
      <c r="U22" s="2"/>
      <c r="V22" s="2"/>
      <c r="W22" s="2"/>
      <c r="X22" s="2"/>
      <c r="Y22" s="2"/>
      <c r="Z22" s="2"/>
      <c r="AA22" s="2"/>
      <c r="AB22" s="2"/>
    </row>
    <row r="23" spans="1:28" ht="12.75" customHeight="1" x14ac:dyDescent="0.35">
      <c r="A23" s="1"/>
      <c r="B23" s="1"/>
      <c r="C23" s="2"/>
      <c r="D23" s="1"/>
      <c r="E23" s="1"/>
      <c r="F23" s="1"/>
      <c r="G23" s="1"/>
      <c r="H23" s="2"/>
      <c r="I23" s="2"/>
      <c r="J23" s="2"/>
      <c r="K23" s="2"/>
      <c r="L23" s="2"/>
      <c r="M23" s="2"/>
      <c r="N23" s="2"/>
      <c r="O23" s="2"/>
      <c r="P23" s="2"/>
      <c r="Q23" s="2"/>
      <c r="R23" s="2"/>
      <c r="S23" s="2"/>
      <c r="T23" s="2"/>
      <c r="U23" s="2"/>
      <c r="V23" s="2"/>
      <c r="W23" s="2"/>
      <c r="X23" s="2"/>
      <c r="Y23" s="2"/>
      <c r="Z23" s="2"/>
      <c r="AA23" s="2"/>
      <c r="AB23" s="2"/>
    </row>
    <row r="24" spans="1:28" ht="12.75" customHeight="1" x14ac:dyDescent="0.35">
      <c r="A24" s="1"/>
      <c r="B24" s="1"/>
      <c r="C24" s="2"/>
      <c r="D24" s="1"/>
      <c r="E24" s="1"/>
      <c r="F24" s="1"/>
      <c r="G24" s="1"/>
      <c r="H24" s="2"/>
      <c r="I24" s="2"/>
      <c r="J24" s="2"/>
      <c r="K24" s="2"/>
      <c r="L24" s="2"/>
      <c r="M24" s="2"/>
      <c r="N24" s="2"/>
      <c r="O24" s="2"/>
      <c r="P24" s="2"/>
      <c r="Q24" s="2"/>
      <c r="R24" s="2"/>
      <c r="S24" s="2"/>
      <c r="T24" s="2"/>
      <c r="U24" s="2"/>
      <c r="V24" s="2"/>
      <c r="W24" s="2"/>
      <c r="X24" s="2"/>
      <c r="Y24" s="2"/>
      <c r="Z24" s="2"/>
      <c r="AA24" s="2"/>
      <c r="AB24" s="2"/>
    </row>
    <row r="25" spans="1:28" ht="12.75" customHeight="1" x14ac:dyDescent="0.35">
      <c r="A25" s="1"/>
      <c r="B25" s="1"/>
      <c r="C25" s="2"/>
      <c r="D25" s="1"/>
      <c r="E25" s="1"/>
      <c r="F25" s="1"/>
      <c r="G25" s="1"/>
      <c r="H25" s="2"/>
      <c r="I25" s="2"/>
      <c r="J25" s="2"/>
      <c r="K25" s="2"/>
      <c r="L25" s="2"/>
      <c r="M25" s="2"/>
      <c r="N25" s="2"/>
      <c r="O25" s="2"/>
      <c r="P25" s="2"/>
      <c r="Q25" s="2"/>
      <c r="R25" s="2"/>
      <c r="S25" s="2"/>
      <c r="T25" s="2"/>
      <c r="U25" s="2"/>
      <c r="V25" s="2"/>
      <c r="W25" s="2"/>
      <c r="X25" s="2"/>
      <c r="Y25" s="2"/>
      <c r="Z25" s="2"/>
      <c r="AA25" s="2"/>
      <c r="AB25" s="2"/>
    </row>
    <row r="26" spans="1:28" ht="12.75" customHeight="1" x14ac:dyDescent="0.35">
      <c r="A26" s="1"/>
      <c r="B26" s="1"/>
      <c r="C26" s="2"/>
      <c r="D26" s="1"/>
      <c r="E26" s="1"/>
      <c r="F26" s="1"/>
      <c r="G26" s="1"/>
      <c r="H26" s="2"/>
      <c r="I26" s="2"/>
      <c r="J26" s="2"/>
      <c r="K26" s="2"/>
      <c r="L26" s="2"/>
      <c r="M26" s="2"/>
      <c r="N26" s="2"/>
      <c r="O26" s="2"/>
      <c r="P26" s="2"/>
      <c r="Q26" s="2"/>
      <c r="R26" s="2"/>
      <c r="S26" s="2"/>
      <c r="T26" s="2"/>
      <c r="U26" s="2"/>
      <c r="V26" s="2"/>
      <c r="W26" s="2"/>
      <c r="X26" s="2"/>
      <c r="Y26" s="2"/>
      <c r="Z26" s="2"/>
      <c r="AA26" s="2"/>
      <c r="AB26" s="2"/>
    </row>
    <row r="27" spans="1:28" ht="12.75" customHeight="1" x14ac:dyDescent="0.35">
      <c r="A27" s="1"/>
      <c r="B27" s="1"/>
      <c r="C27" s="2"/>
      <c r="D27" s="1"/>
      <c r="E27" s="1"/>
      <c r="F27" s="1"/>
      <c r="G27" s="1"/>
      <c r="H27" s="2"/>
      <c r="I27" s="2"/>
      <c r="J27" s="2"/>
      <c r="K27" s="2"/>
      <c r="L27" s="2"/>
      <c r="M27" s="2"/>
      <c r="N27" s="2"/>
      <c r="O27" s="2"/>
      <c r="P27" s="2"/>
      <c r="Q27" s="2"/>
      <c r="R27" s="2"/>
      <c r="S27" s="2"/>
      <c r="T27" s="2"/>
      <c r="U27" s="2"/>
      <c r="V27" s="2"/>
      <c r="W27" s="2"/>
      <c r="X27" s="2"/>
      <c r="Y27" s="2"/>
      <c r="Z27" s="2"/>
      <c r="AA27" s="2"/>
      <c r="AB27" s="2"/>
    </row>
    <row r="28" spans="1:28" ht="12.75" customHeight="1" x14ac:dyDescent="0.35">
      <c r="A28" s="1"/>
      <c r="B28" s="1"/>
      <c r="C28" s="2"/>
      <c r="D28" s="1"/>
      <c r="E28" s="1"/>
      <c r="F28" s="1"/>
      <c r="G28" s="1"/>
      <c r="H28" s="2"/>
      <c r="I28" s="2"/>
      <c r="J28" s="2"/>
      <c r="K28" s="2"/>
      <c r="L28" s="2"/>
      <c r="M28" s="2"/>
      <c r="N28" s="2"/>
      <c r="O28" s="2"/>
      <c r="P28" s="2"/>
      <c r="Q28" s="2"/>
      <c r="R28" s="2"/>
      <c r="S28" s="2"/>
      <c r="T28" s="2"/>
      <c r="U28" s="2"/>
      <c r="V28" s="2"/>
      <c r="W28" s="2"/>
      <c r="X28" s="2"/>
      <c r="Y28" s="2"/>
      <c r="Z28" s="2"/>
      <c r="AA28" s="2"/>
      <c r="AB28" s="2"/>
    </row>
    <row r="29" spans="1:28" ht="12.75" customHeight="1" x14ac:dyDescent="0.35">
      <c r="A29" s="1"/>
      <c r="B29" s="1"/>
      <c r="C29" s="2"/>
      <c r="D29" s="1"/>
      <c r="E29" s="1"/>
      <c r="F29" s="1"/>
      <c r="G29" s="1"/>
      <c r="H29" s="2"/>
      <c r="I29" s="2"/>
      <c r="J29" s="2"/>
      <c r="K29" s="2"/>
      <c r="L29" s="2"/>
      <c r="M29" s="2"/>
      <c r="N29" s="2"/>
      <c r="O29" s="2"/>
      <c r="P29" s="2"/>
      <c r="Q29" s="2"/>
      <c r="R29" s="2"/>
      <c r="S29" s="2"/>
      <c r="T29" s="2"/>
      <c r="U29" s="2"/>
      <c r="V29" s="2"/>
      <c r="W29" s="2"/>
      <c r="X29" s="2"/>
      <c r="Y29" s="2"/>
      <c r="Z29" s="2"/>
      <c r="AA29" s="2"/>
      <c r="AB29" s="2"/>
    </row>
    <row r="30" spans="1:28" ht="12.75" customHeight="1" x14ac:dyDescent="0.35">
      <c r="A30" s="1"/>
      <c r="B30" s="1"/>
      <c r="C30" s="2"/>
      <c r="D30" s="1"/>
      <c r="E30" s="1"/>
      <c r="F30" s="1"/>
      <c r="G30" s="1"/>
      <c r="H30" s="2"/>
      <c r="I30" s="2"/>
      <c r="J30" s="2"/>
      <c r="K30" s="2"/>
      <c r="L30" s="2"/>
      <c r="M30" s="2"/>
      <c r="N30" s="2"/>
      <c r="O30" s="2"/>
      <c r="P30" s="2"/>
      <c r="Q30" s="2"/>
      <c r="R30" s="2"/>
      <c r="S30" s="2"/>
      <c r="T30" s="2"/>
      <c r="U30" s="2"/>
      <c r="V30" s="2"/>
      <c r="W30" s="2"/>
      <c r="X30" s="2"/>
      <c r="Y30" s="2"/>
      <c r="Z30" s="2"/>
      <c r="AA30" s="2"/>
      <c r="AB30" s="2"/>
    </row>
    <row r="31" spans="1:28" ht="12.75" customHeight="1" x14ac:dyDescent="0.35">
      <c r="A31" s="1"/>
      <c r="B31" s="1"/>
      <c r="C31" s="2"/>
      <c r="D31" s="1"/>
      <c r="E31" s="1"/>
      <c r="F31" s="1"/>
      <c r="G31" s="1"/>
      <c r="H31" s="2"/>
      <c r="I31" s="2"/>
      <c r="J31" s="2"/>
      <c r="K31" s="2"/>
      <c r="L31" s="2"/>
      <c r="M31" s="2"/>
      <c r="N31" s="2"/>
      <c r="O31" s="2"/>
      <c r="P31" s="2"/>
      <c r="Q31" s="2"/>
      <c r="R31" s="2"/>
      <c r="S31" s="2"/>
      <c r="T31" s="2"/>
      <c r="U31" s="2"/>
      <c r="V31" s="2"/>
      <c r="W31" s="2"/>
      <c r="X31" s="2"/>
      <c r="Y31" s="2"/>
      <c r="Z31" s="2"/>
      <c r="AA31" s="2"/>
      <c r="AB31" s="2"/>
    </row>
    <row r="32" spans="1:28" ht="12.75" customHeight="1" x14ac:dyDescent="0.35">
      <c r="A32" s="1"/>
      <c r="B32" s="1"/>
      <c r="C32" s="2"/>
      <c r="D32" s="1"/>
      <c r="E32" s="1"/>
      <c r="F32" s="1"/>
      <c r="G32" s="1"/>
      <c r="H32" s="2"/>
      <c r="I32" s="2"/>
      <c r="J32" s="2"/>
      <c r="K32" s="2"/>
      <c r="L32" s="2"/>
      <c r="M32" s="2"/>
      <c r="N32" s="2"/>
      <c r="O32" s="2"/>
      <c r="P32" s="2"/>
      <c r="Q32" s="2"/>
      <c r="R32" s="2"/>
      <c r="S32" s="2"/>
      <c r="T32" s="2"/>
      <c r="U32" s="2"/>
      <c r="V32" s="2"/>
      <c r="W32" s="2"/>
      <c r="X32" s="2"/>
      <c r="Y32" s="2"/>
      <c r="Z32" s="2"/>
      <c r="AA32" s="2"/>
      <c r="AB32" s="2"/>
    </row>
    <row r="33" spans="1:28" ht="12.75" customHeight="1" x14ac:dyDescent="0.35">
      <c r="A33" s="1"/>
      <c r="B33" s="1"/>
      <c r="C33" s="2"/>
      <c r="D33" s="1"/>
      <c r="E33" s="1"/>
      <c r="F33" s="1"/>
      <c r="G33" s="1"/>
      <c r="H33" s="2"/>
      <c r="I33" s="2"/>
      <c r="J33" s="2"/>
      <c r="K33" s="2"/>
      <c r="L33" s="2"/>
      <c r="M33" s="2"/>
      <c r="N33" s="2"/>
      <c r="O33" s="2"/>
      <c r="P33" s="2"/>
      <c r="Q33" s="2"/>
      <c r="R33" s="2"/>
      <c r="S33" s="2"/>
      <c r="T33" s="2"/>
      <c r="U33" s="2"/>
      <c r="V33" s="2"/>
      <c r="W33" s="2"/>
      <c r="X33" s="2"/>
      <c r="Y33" s="2"/>
      <c r="Z33" s="2"/>
      <c r="AA33" s="2"/>
      <c r="AB33" s="2"/>
    </row>
    <row r="34" spans="1:28" ht="12.75" customHeight="1" x14ac:dyDescent="0.35">
      <c r="A34" s="1"/>
      <c r="B34" s="1"/>
      <c r="C34" s="2"/>
      <c r="D34" s="1"/>
      <c r="E34" s="1"/>
      <c r="F34" s="1"/>
      <c r="G34" s="1"/>
      <c r="H34" s="2"/>
      <c r="I34" s="2"/>
      <c r="J34" s="2"/>
      <c r="K34" s="2"/>
      <c r="L34" s="2"/>
      <c r="M34" s="2"/>
      <c r="N34" s="2"/>
      <c r="O34" s="2"/>
      <c r="P34" s="2"/>
      <c r="Q34" s="2"/>
      <c r="R34" s="2"/>
      <c r="S34" s="2"/>
      <c r="T34" s="2"/>
      <c r="U34" s="2"/>
      <c r="V34" s="2"/>
      <c r="W34" s="2"/>
      <c r="X34" s="2"/>
      <c r="Y34" s="2"/>
      <c r="Z34" s="2"/>
      <c r="AA34" s="2"/>
      <c r="AB34" s="2"/>
    </row>
    <row r="35" spans="1:28" ht="12.75" customHeight="1" x14ac:dyDescent="0.35">
      <c r="A35" s="1"/>
      <c r="B35" s="1"/>
      <c r="C35" s="2"/>
      <c r="D35" s="1"/>
      <c r="E35" s="1"/>
      <c r="F35" s="1"/>
      <c r="G35" s="1"/>
      <c r="H35" s="2"/>
      <c r="I35" s="2"/>
      <c r="J35" s="2"/>
      <c r="K35" s="2"/>
      <c r="L35" s="2"/>
      <c r="M35" s="2"/>
      <c r="N35" s="2"/>
      <c r="O35" s="2"/>
      <c r="P35" s="2"/>
      <c r="Q35" s="2"/>
      <c r="R35" s="2"/>
      <c r="S35" s="2"/>
      <c r="T35" s="2"/>
      <c r="U35" s="2"/>
      <c r="V35" s="2"/>
      <c r="W35" s="2"/>
      <c r="X35" s="2"/>
      <c r="Y35" s="2"/>
      <c r="Z35" s="2"/>
      <c r="AA35" s="2"/>
      <c r="AB35" s="2"/>
    </row>
    <row r="36" spans="1:28" ht="12.75" customHeight="1" x14ac:dyDescent="0.35">
      <c r="A36" s="1"/>
      <c r="B36" s="1"/>
      <c r="C36" s="2"/>
      <c r="D36" s="1"/>
      <c r="E36" s="1"/>
      <c r="F36" s="1"/>
      <c r="G36" s="1"/>
      <c r="H36" s="2"/>
      <c r="I36" s="2"/>
      <c r="J36" s="2"/>
      <c r="K36" s="2"/>
      <c r="L36" s="2"/>
      <c r="M36" s="2"/>
      <c r="N36" s="2"/>
      <c r="O36" s="2"/>
      <c r="P36" s="2"/>
      <c r="Q36" s="2"/>
      <c r="R36" s="2"/>
      <c r="S36" s="2"/>
      <c r="T36" s="2"/>
      <c r="U36" s="2"/>
      <c r="V36" s="2"/>
      <c r="W36" s="2"/>
      <c r="X36" s="2"/>
      <c r="Y36" s="2"/>
      <c r="Z36" s="2"/>
      <c r="AA36" s="2"/>
      <c r="AB36" s="2"/>
    </row>
    <row r="37" spans="1:28" ht="12.75" customHeight="1" x14ac:dyDescent="0.35">
      <c r="A37" s="1"/>
      <c r="B37" s="1"/>
      <c r="C37" s="2"/>
      <c r="D37" s="1"/>
      <c r="E37" s="1"/>
      <c r="F37" s="1"/>
      <c r="G37" s="1"/>
      <c r="H37" s="2"/>
      <c r="I37" s="2"/>
      <c r="J37" s="2"/>
      <c r="K37" s="2"/>
      <c r="L37" s="2"/>
      <c r="M37" s="2"/>
      <c r="N37" s="2"/>
      <c r="O37" s="2"/>
      <c r="P37" s="2"/>
      <c r="Q37" s="2"/>
      <c r="R37" s="2"/>
      <c r="S37" s="2"/>
      <c r="T37" s="2"/>
      <c r="U37" s="2"/>
      <c r="V37" s="2"/>
      <c r="W37" s="2"/>
      <c r="X37" s="2"/>
      <c r="Y37" s="2"/>
      <c r="Z37" s="2"/>
      <c r="AA37" s="2"/>
      <c r="AB37" s="2"/>
    </row>
    <row r="38" spans="1:28" ht="12.75" customHeight="1" x14ac:dyDescent="0.35">
      <c r="A38" s="1"/>
      <c r="B38" s="1"/>
      <c r="C38" s="2"/>
      <c r="D38" s="1"/>
      <c r="E38" s="1"/>
      <c r="F38" s="1"/>
      <c r="G38" s="1"/>
      <c r="H38" s="2"/>
      <c r="I38" s="2"/>
      <c r="J38" s="2"/>
      <c r="K38" s="2"/>
      <c r="L38" s="2"/>
      <c r="M38" s="2"/>
      <c r="N38" s="2"/>
      <c r="O38" s="2"/>
      <c r="P38" s="2"/>
      <c r="Q38" s="2"/>
      <c r="R38" s="2"/>
      <c r="S38" s="2"/>
      <c r="T38" s="2"/>
      <c r="U38" s="2"/>
      <c r="V38" s="2"/>
      <c r="W38" s="2"/>
      <c r="X38" s="2"/>
      <c r="Y38" s="2"/>
      <c r="Z38" s="2"/>
      <c r="AA38" s="2"/>
      <c r="AB38" s="2"/>
    </row>
    <row r="39" spans="1:28" ht="12.75" customHeight="1" x14ac:dyDescent="0.35">
      <c r="A39" s="1"/>
      <c r="B39" s="1"/>
      <c r="C39" s="2"/>
      <c r="D39" s="1"/>
      <c r="E39" s="1"/>
      <c r="F39" s="1"/>
      <c r="G39" s="1"/>
      <c r="H39" s="2"/>
      <c r="I39" s="2"/>
      <c r="J39" s="2"/>
      <c r="K39" s="2"/>
      <c r="L39" s="2"/>
      <c r="M39" s="2"/>
      <c r="N39" s="2"/>
      <c r="O39" s="2"/>
      <c r="P39" s="2"/>
      <c r="Q39" s="2"/>
      <c r="R39" s="2"/>
      <c r="S39" s="2"/>
      <c r="T39" s="2"/>
      <c r="U39" s="2"/>
      <c r="V39" s="2"/>
      <c r="W39" s="2"/>
      <c r="X39" s="2"/>
      <c r="Y39" s="2"/>
      <c r="Z39" s="2"/>
      <c r="AA39" s="2"/>
      <c r="AB39" s="2"/>
    </row>
    <row r="40" spans="1:28" ht="12.75" customHeight="1" x14ac:dyDescent="0.35">
      <c r="A40" s="1"/>
      <c r="B40" s="1"/>
      <c r="C40" s="2"/>
      <c r="D40" s="1"/>
      <c r="E40" s="1"/>
      <c r="F40" s="1"/>
      <c r="G40" s="1"/>
      <c r="H40" s="2"/>
      <c r="I40" s="2"/>
      <c r="J40" s="2"/>
      <c r="K40" s="2"/>
      <c r="L40" s="2"/>
      <c r="M40" s="2"/>
      <c r="N40" s="2"/>
      <c r="O40" s="2"/>
      <c r="P40" s="2"/>
      <c r="Q40" s="2"/>
      <c r="R40" s="2"/>
      <c r="S40" s="2"/>
      <c r="T40" s="2"/>
      <c r="U40" s="2"/>
      <c r="V40" s="2"/>
      <c r="W40" s="2"/>
      <c r="X40" s="2"/>
      <c r="Y40" s="2"/>
      <c r="Z40" s="2"/>
      <c r="AA40" s="2"/>
      <c r="AB40" s="2"/>
    </row>
    <row r="41" spans="1:28" ht="12.75" customHeight="1" x14ac:dyDescent="0.35">
      <c r="A41" s="1"/>
      <c r="B41" s="1"/>
      <c r="C41" s="2"/>
      <c r="D41" s="1"/>
      <c r="E41" s="1"/>
      <c r="F41" s="1"/>
      <c r="G41" s="1"/>
      <c r="H41" s="2"/>
      <c r="I41" s="2"/>
      <c r="J41" s="2"/>
      <c r="K41" s="2"/>
      <c r="L41" s="2"/>
      <c r="M41" s="2"/>
      <c r="N41" s="2"/>
      <c r="O41" s="2"/>
      <c r="P41" s="2"/>
      <c r="Q41" s="2"/>
      <c r="R41" s="2"/>
      <c r="S41" s="2"/>
      <c r="T41" s="2"/>
      <c r="U41" s="2"/>
      <c r="V41" s="2"/>
      <c r="W41" s="2"/>
      <c r="X41" s="2"/>
      <c r="Y41" s="2"/>
      <c r="Z41" s="2"/>
      <c r="AA41" s="2"/>
      <c r="AB41" s="2"/>
    </row>
    <row r="42" spans="1:28" ht="12.75" hidden="1" customHeight="1" x14ac:dyDescent="0.35">
      <c r="A42" s="1"/>
      <c r="B42" s="1"/>
      <c r="C42" s="2"/>
      <c r="D42" s="1"/>
      <c r="E42" s="1"/>
      <c r="F42" s="1"/>
      <c r="G42" s="1"/>
      <c r="H42" s="2"/>
      <c r="I42" s="2"/>
      <c r="J42" s="2"/>
      <c r="K42" s="2"/>
      <c r="L42" s="2"/>
      <c r="M42" s="2"/>
      <c r="N42" s="2"/>
      <c r="O42" s="2"/>
      <c r="P42" s="2"/>
      <c r="Q42" s="2"/>
      <c r="R42" s="2"/>
      <c r="S42" s="2"/>
      <c r="T42" s="2"/>
      <c r="U42" s="2"/>
      <c r="V42" s="2"/>
      <c r="W42" s="2"/>
      <c r="X42" s="2"/>
      <c r="Y42" s="2"/>
      <c r="Z42" s="2"/>
      <c r="AA42" s="2"/>
      <c r="AB42" s="2"/>
    </row>
    <row r="43" spans="1:28" ht="12.75" hidden="1" customHeight="1" x14ac:dyDescent="0.35">
      <c r="A43" s="1"/>
      <c r="B43" s="1"/>
      <c r="C43" s="2"/>
      <c r="D43" s="1"/>
      <c r="E43" s="1"/>
      <c r="F43" s="1"/>
      <c r="G43" s="1"/>
      <c r="H43" s="2"/>
      <c r="I43" s="2"/>
      <c r="J43" s="2"/>
      <c r="K43" s="2"/>
      <c r="L43" s="2"/>
      <c r="M43" s="2"/>
      <c r="N43" s="2"/>
      <c r="O43" s="2"/>
      <c r="P43" s="2"/>
      <c r="Q43" s="2"/>
      <c r="R43" s="2"/>
      <c r="S43" s="2"/>
      <c r="T43" s="2"/>
      <c r="U43" s="2"/>
      <c r="V43" s="2"/>
      <c r="W43" s="2"/>
      <c r="X43" s="2"/>
      <c r="Y43" s="2"/>
      <c r="Z43" s="2"/>
      <c r="AA43" s="2"/>
      <c r="AB43" s="2"/>
    </row>
    <row r="44" spans="1:28" ht="12.75" hidden="1" customHeight="1" x14ac:dyDescent="0.35">
      <c r="A44" s="1"/>
      <c r="B44" s="1"/>
      <c r="C44" s="2"/>
      <c r="D44" s="1"/>
      <c r="E44" s="1"/>
      <c r="F44" s="1"/>
      <c r="G44" s="1"/>
      <c r="H44" s="2"/>
      <c r="I44" s="2"/>
      <c r="J44" s="2"/>
      <c r="K44" s="2"/>
      <c r="L44" s="2"/>
      <c r="M44" s="2"/>
      <c r="N44" s="2"/>
      <c r="O44" s="2"/>
      <c r="P44" s="2"/>
      <c r="Q44" s="2"/>
      <c r="R44" s="2"/>
      <c r="S44" s="2"/>
      <c r="T44" s="2"/>
      <c r="U44" s="2"/>
      <c r="V44" s="2"/>
      <c r="W44" s="2"/>
      <c r="X44" s="2"/>
      <c r="Y44" s="2"/>
      <c r="Z44" s="2"/>
      <c r="AA44" s="2"/>
      <c r="AB44" s="2"/>
    </row>
    <row r="45" spans="1:28" ht="12.75" hidden="1" customHeight="1" x14ac:dyDescent="0.35">
      <c r="A45" s="1"/>
      <c r="B45" s="1"/>
      <c r="C45" s="2"/>
      <c r="D45" s="1"/>
      <c r="E45" s="1"/>
      <c r="F45" s="1"/>
      <c r="G45" s="1"/>
      <c r="H45" s="2"/>
      <c r="I45" s="2"/>
      <c r="J45" s="2"/>
      <c r="K45" s="2"/>
      <c r="L45" s="2"/>
      <c r="M45" s="2"/>
      <c r="N45" s="2"/>
      <c r="O45" s="2"/>
      <c r="P45" s="2"/>
      <c r="Q45" s="2"/>
      <c r="R45" s="2"/>
      <c r="S45" s="2"/>
      <c r="T45" s="2"/>
      <c r="U45" s="2"/>
      <c r="V45" s="2"/>
      <c r="W45" s="2"/>
      <c r="X45" s="2"/>
      <c r="Y45" s="2"/>
      <c r="Z45" s="2"/>
      <c r="AA45" s="2"/>
      <c r="AB45" s="2"/>
    </row>
    <row r="46" spans="1:28" ht="12.75" hidden="1" customHeight="1" x14ac:dyDescent="0.35">
      <c r="A46" s="1"/>
      <c r="B46" s="1"/>
      <c r="C46" s="2"/>
      <c r="D46" s="1"/>
      <c r="E46" s="1"/>
      <c r="F46" s="1"/>
      <c r="G46" s="1"/>
      <c r="H46" s="2"/>
      <c r="I46" s="2"/>
      <c r="J46" s="2"/>
      <c r="K46" s="2"/>
      <c r="L46" s="2"/>
      <c r="M46" s="2"/>
      <c r="N46" s="2"/>
      <c r="O46" s="2"/>
      <c r="P46" s="2"/>
      <c r="Q46" s="2"/>
      <c r="R46" s="2"/>
      <c r="S46" s="2"/>
      <c r="T46" s="2"/>
      <c r="U46" s="2"/>
      <c r="V46" s="2"/>
      <c r="W46" s="2"/>
      <c r="X46" s="2"/>
      <c r="Y46" s="2"/>
      <c r="Z46" s="2"/>
      <c r="AA46" s="2"/>
      <c r="AB46" s="2"/>
    </row>
    <row r="47" spans="1:28" ht="12.75" hidden="1" customHeight="1" x14ac:dyDescent="0.35">
      <c r="A47" s="1"/>
      <c r="B47" s="1"/>
      <c r="C47" s="2"/>
      <c r="D47" s="1"/>
      <c r="E47" s="1"/>
      <c r="F47" s="1"/>
      <c r="G47" s="1"/>
      <c r="H47" s="2"/>
      <c r="I47" s="2"/>
      <c r="J47" s="2"/>
      <c r="K47" s="2"/>
      <c r="L47" s="2"/>
      <c r="M47" s="2"/>
      <c r="N47" s="2"/>
      <c r="O47" s="2"/>
      <c r="P47" s="2"/>
      <c r="Q47" s="2"/>
      <c r="R47" s="2"/>
      <c r="S47" s="2"/>
      <c r="T47" s="2"/>
      <c r="U47" s="2"/>
      <c r="V47" s="2"/>
      <c r="W47" s="2"/>
      <c r="X47" s="2"/>
      <c r="Y47" s="2"/>
      <c r="Z47" s="2"/>
      <c r="AA47" s="2"/>
      <c r="AB47" s="2"/>
    </row>
    <row r="48" spans="1:28" ht="12.75" hidden="1" customHeight="1" x14ac:dyDescent="0.35">
      <c r="A48" s="1"/>
      <c r="B48" s="1"/>
      <c r="C48" s="2"/>
      <c r="D48" s="1"/>
      <c r="E48" s="1"/>
      <c r="F48" s="1"/>
      <c r="G48" s="1"/>
      <c r="H48" s="2"/>
      <c r="I48" s="2"/>
      <c r="J48" s="2"/>
      <c r="K48" s="2"/>
      <c r="L48" s="2"/>
      <c r="M48" s="2"/>
      <c r="N48" s="2"/>
      <c r="O48" s="2"/>
      <c r="P48" s="2"/>
      <c r="Q48" s="2"/>
      <c r="R48" s="2"/>
      <c r="S48" s="2"/>
      <c r="T48" s="2"/>
      <c r="U48" s="2"/>
      <c r="V48" s="2"/>
      <c r="W48" s="2"/>
      <c r="X48" s="2"/>
      <c r="Y48" s="2"/>
      <c r="Z48" s="2"/>
      <c r="AA48" s="2"/>
      <c r="AB48" s="2"/>
    </row>
    <row r="49" spans="1:28" ht="12.75" hidden="1" customHeight="1" x14ac:dyDescent="0.35">
      <c r="A49" s="1"/>
      <c r="B49" s="1"/>
      <c r="C49" s="2"/>
      <c r="D49" s="1"/>
      <c r="E49" s="1"/>
      <c r="F49" s="1"/>
      <c r="G49" s="1"/>
      <c r="H49" s="2"/>
      <c r="I49" s="2"/>
      <c r="J49" s="2"/>
      <c r="K49" s="2"/>
      <c r="L49" s="2"/>
      <c r="M49" s="2"/>
      <c r="N49" s="2"/>
      <c r="O49" s="2"/>
      <c r="P49" s="2"/>
      <c r="Q49" s="2"/>
      <c r="R49" s="2"/>
      <c r="S49" s="2"/>
      <c r="T49" s="2"/>
      <c r="U49" s="2"/>
      <c r="V49" s="2"/>
      <c r="W49" s="2"/>
      <c r="X49" s="2"/>
      <c r="Y49" s="2"/>
      <c r="Z49" s="2"/>
      <c r="AA49" s="2"/>
      <c r="AB49" s="2"/>
    </row>
    <row r="50" spans="1:28" ht="12.75" hidden="1" customHeight="1" x14ac:dyDescent="0.35">
      <c r="A50" s="1"/>
      <c r="B50" s="1"/>
      <c r="C50" s="2"/>
      <c r="D50" s="1"/>
      <c r="E50" s="1"/>
      <c r="F50" s="1"/>
      <c r="G50" s="1"/>
      <c r="H50" s="2"/>
      <c r="I50" s="2"/>
      <c r="J50" s="2"/>
      <c r="K50" s="2"/>
      <c r="L50" s="2"/>
      <c r="M50" s="2"/>
      <c r="N50" s="2"/>
      <c r="O50" s="2"/>
      <c r="P50" s="2"/>
      <c r="Q50" s="2"/>
      <c r="R50" s="2"/>
      <c r="S50" s="2"/>
      <c r="T50" s="2"/>
      <c r="U50" s="2"/>
      <c r="V50" s="2"/>
      <c r="W50" s="2"/>
      <c r="X50" s="2"/>
      <c r="Y50" s="2"/>
      <c r="Z50" s="2"/>
      <c r="AA50" s="2"/>
      <c r="AB50" s="2"/>
    </row>
    <row r="51" spans="1:28" ht="12.75" hidden="1" customHeight="1" x14ac:dyDescent="0.35">
      <c r="A51" s="1"/>
      <c r="B51" s="1"/>
      <c r="C51" s="2"/>
      <c r="D51" s="1"/>
      <c r="E51" s="1"/>
      <c r="F51" s="1"/>
      <c r="G51" s="1"/>
      <c r="H51" s="2"/>
      <c r="I51" s="2"/>
      <c r="J51" s="2"/>
      <c r="K51" s="2"/>
      <c r="L51" s="2"/>
      <c r="M51" s="2"/>
      <c r="N51" s="2"/>
      <c r="O51" s="2"/>
      <c r="P51" s="2"/>
      <c r="Q51" s="2"/>
      <c r="R51" s="2"/>
      <c r="S51" s="2"/>
      <c r="T51" s="2"/>
      <c r="U51" s="2"/>
      <c r="V51" s="2"/>
      <c r="W51" s="2"/>
      <c r="X51" s="2"/>
      <c r="Y51" s="2"/>
      <c r="Z51" s="2"/>
      <c r="AA51" s="2"/>
      <c r="AB51" s="2"/>
    </row>
    <row r="52" spans="1:28" ht="12.75" hidden="1" customHeight="1" x14ac:dyDescent="0.35">
      <c r="A52" s="1"/>
      <c r="B52" s="1"/>
      <c r="C52" s="2"/>
      <c r="D52" s="1"/>
      <c r="E52" s="1"/>
      <c r="F52" s="1"/>
      <c r="G52" s="1"/>
      <c r="H52" s="2"/>
      <c r="I52" s="2"/>
      <c r="J52" s="2"/>
      <c r="K52" s="2"/>
      <c r="L52" s="2"/>
      <c r="M52" s="2"/>
      <c r="N52" s="2"/>
      <c r="O52" s="2"/>
      <c r="P52" s="2"/>
      <c r="Q52" s="2"/>
      <c r="R52" s="2"/>
      <c r="S52" s="2"/>
      <c r="T52" s="2"/>
      <c r="U52" s="2"/>
      <c r="V52" s="2"/>
      <c r="W52" s="2"/>
      <c r="X52" s="2"/>
      <c r="Y52" s="2"/>
      <c r="Z52" s="2"/>
      <c r="AA52" s="2"/>
      <c r="AB52" s="2"/>
    </row>
    <row r="53" spans="1:28" ht="12.75" hidden="1" customHeight="1" x14ac:dyDescent="0.35">
      <c r="A53" s="1"/>
      <c r="B53" s="1"/>
      <c r="C53" s="2"/>
      <c r="D53" s="1"/>
      <c r="E53" s="1"/>
      <c r="F53" s="1"/>
      <c r="G53" s="1"/>
      <c r="H53" s="2"/>
      <c r="I53" s="2"/>
      <c r="J53" s="2"/>
      <c r="K53" s="2"/>
      <c r="L53" s="2"/>
      <c r="M53" s="2"/>
      <c r="N53" s="2"/>
      <c r="O53" s="2"/>
      <c r="P53" s="2"/>
      <c r="Q53" s="2"/>
      <c r="R53" s="2"/>
      <c r="S53" s="2"/>
      <c r="T53" s="2"/>
      <c r="U53" s="2"/>
      <c r="V53" s="2"/>
      <c r="W53" s="2"/>
      <c r="X53" s="2"/>
      <c r="Y53" s="2"/>
      <c r="Z53" s="2"/>
      <c r="AA53" s="2"/>
      <c r="AB53" s="2"/>
    </row>
    <row r="54" spans="1:28" ht="12.75" hidden="1" customHeight="1" x14ac:dyDescent="0.35">
      <c r="A54" s="1"/>
      <c r="B54" s="1"/>
      <c r="C54" s="2"/>
      <c r="D54" s="1"/>
      <c r="E54" s="1"/>
      <c r="F54" s="1"/>
      <c r="G54" s="1"/>
      <c r="H54" s="2"/>
      <c r="I54" s="2"/>
      <c r="J54" s="2"/>
      <c r="K54" s="2"/>
      <c r="L54" s="2"/>
      <c r="M54" s="2"/>
      <c r="N54" s="2"/>
      <c r="O54" s="2"/>
      <c r="P54" s="2"/>
      <c r="Q54" s="2"/>
      <c r="R54" s="2"/>
      <c r="S54" s="2"/>
      <c r="T54" s="2"/>
      <c r="U54" s="2"/>
      <c r="V54" s="2"/>
      <c r="W54" s="2"/>
      <c r="X54" s="2"/>
      <c r="Y54" s="2"/>
      <c r="Z54" s="2"/>
      <c r="AA54" s="2"/>
      <c r="AB54" s="2"/>
    </row>
    <row r="55" spans="1:28" ht="12.75" hidden="1" customHeight="1" x14ac:dyDescent="0.35">
      <c r="A55" s="1"/>
      <c r="B55" s="1"/>
      <c r="C55" s="2"/>
      <c r="D55" s="1"/>
      <c r="E55" s="1"/>
      <c r="F55" s="1"/>
      <c r="G55" s="1"/>
      <c r="H55" s="2"/>
      <c r="I55" s="2"/>
      <c r="J55" s="2"/>
      <c r="K55" s="2"/>
      <c r="L55" s="2"/>
      <c r="M55" s="2"/>
      <c r="N55" s="2"/>
      <c r="O55" s="2"/>
      <c r="P55" s="2"/>
      <c r="Q55" s="2"/>
      <c r="R55" s="2"/>
      <c r="S55" s="2"/>
      <c r="T55" s="2"/>
      <c r="U55" s="2"/>
      <c r="V55" s="2"/>
      <c r="W55" s="2"/>
      <c r="X55" s="2"/>
      <c r="Y55" s="2"/>
      <c r="Z55" s="2"/>
      <c r="AA55" s="2"/>
      <c r="AB55" s="2"/>
    </row>
    <row r="56" spans="1:28" ht="12.75" hidden="1" customHeight="1" x14ac:dyDescent="0.35">
      <c r="A56" s="1"/>
      <c r="B56" s="1"/>
      <c r="C56" s="2"/>
      <c r="D56" s="1"/>
      <c r="E56" s="1"/>
      <c r="F56" s="1"/>
      <c r="G56" s="1"/>
      <c r="H56" s="2"/>
      <c r="I56" s="2"/>
      <c r="J56" s="2"/>
      <c r="K56" s="2"/>
      <c r="L56" s="2"/>
      <c r="M56" s="2"/>
      <c r="N56" s="2"/>
      <c r="O56" s="2"/>
      <c r="P56" s="2"/>
      <c r="Q56" s="2"/>
      <c r="R56" s="2"/>
      <c r="S56" s="2"/>
      <c r="T56" s="2"/>
      <c r="U56" s="2"/>
      <c r="V56" s="2"/>
      <c r="W56" s="2"/>
      <c r="X56" s="2"/>
      <c r="Y56" s="2"/>
      <c r="Z56" s="2"/>
      <c r="AA56" s="2"/>
      <c r="AB56" s="2"/>
    </row>
    <row r="57" spans="1:28" ht="12.75" hidden="1" customHeight="1" x14ac:dyDescent="0.35">
      <c r="A57" s="1"/>
      <c r="B57" s="1"/>
      <c r="C57" s="2"/>
      <c r="D57" s="1"/>
      <c r="E57" s="1"/>
      <c r="F57" s="1"/>
      <c r="G57" s="1"/>
      <c r="H57" s="2"/>
      <c r="I57" s="2"/>
      <c r="J57" s="2"/>
      <c r="K57" s="2"/>
      <c r="L57" s="2"/>
      <c r="M57" s="2"/>
      <c r="N57" s="2"/>
      <c r="O57" s="2"/>
      <c r="P57" s="2"/>
      <c r="Q57" s="2"/>
      <c r="R57" s="2"/>
      <c r="S57" s="2"/>
      <c r="T57" s="2"/>
      <c r="U57" s="2"/>
      <c r="V57" s="2"/>
      <c r="W57" s="2"/>
      <c r="X57" s="2"/>
      <c r="Y57" s="2"/>
      <c r="Z57" s="2"/>
      <c r="AA57" s="2"/>
      <c r="AB57" s="2"/>
    </row>
    <row r="58" spans="1:28" ht="12.75" hidden="1" customHeight="1" x14ac:dyDescent="0.35">
      <c r="A58" s="1"/>
      <c r="B58" s="1"/>
      <c r="C58" s="2"/>
      <c r="D58" s="1"/>
      <c r="E58" s="1"/>
      <c r="F58" s="1"/>
      <c r="G58" s="1"/>
      <c r="H58" s="2"/>
      <c r="I58" s="2"/>
      <c r="J58" s="2"/>
      <c r="K58" s="2"/>
      <c r="L58" s="2"/>
      <c r="M58" s="2"/>
      <c r="N58" s="2"/>
      <c r="O58" s="2"/>
      <c r="P58" s="2"/>
      <c r="Q58" s="2"/>
      <c r="R58" s="2"/>
      <c r="S58" s="2"/>
      <c r="T58" s="2"/>
      <c r="U58" s="2"/>
      <c r="V58" s="2"/>
      <c r="W58" s="2"/>
      <c r="X58" s="2"/>
      <c r="Y58" s="2"/>
      <c r="Z58" s="2"/>
      <c r="AA58" s="2"/>
      <c r="AB58" s="2"/>
    </row>
    <row r="59" spans="1:28" ht="12.75" hidden="1" customHeight="1" x14ac:dyDescent="0.35">
      <c r="A59" s="1"/>
      <c r="B59" s="1"/>
      <c r="C59" s="2"/>
      <c r="D59" s="1"/>
      <c r="E59" s="1"/>
      <c r="F59" s="1"/>
      <c r="G59" s="1"/>
      <c r="H59" s="2"/>
      <c r="I59" s="2"/>
      <c r="J59" s="2"/>
      <c r="K59" s="2"/>
      <c r="L59" s="2"/>
      <c r="M59" s="2"/>
      <c r="N59" s="2"/>
      <c r="O59" s="2"/>
      <c r="P59" s="2"/>
      <c r="Q59" s="2"/>
      <c r="R59" s="2"/>
      <c r="S59" s="2"/>
      <c r="T59" s="2"/>
      <c r="U59" s="2"/>
      <c r="V59" s="2"/>
      <c r="W59" s="2"/>
      <c r="X59" s="2"/>
      <c r="Y59" s="2"/>
      <c r="Z59" s="2"/>
      <c r="AA59" s="2"/>
      <c r="AB59" s="2"/>
    </row>
    <row r="60" spans="1:28" ht="12.75" hidden="1" customHeight="1" x14ac:dyDescent="0.35">
      <c r="A60" s="1"/>
      <c r="B60" s="1"/>
      <c r="C60" s="2"/>
      <c r="D60" s="1"/>
      <c r="E60" s="1"/>
      <c r="F60" s="1"/>
      <c r="G60" s="1"/>
      <c r="H60" s="2"/>
      <c r="I60" s="2"/>
      <c r="J60" s="2"/>
      <c r="K60" s="2"/>
      <c r="L60" s="2"/>
      <c r="M60" s="2"/>
      <c r="N60" s="2"/>
      <c r="O60" s="2"/>
      <c r="P60" s="2"/>
      <c r="Q60" s="2"/>
      <c r="R60" s="2"/>
      <c r="S60" s="2"/>
      <c r="T60" s="2"/>
      <c r="U60" s="2"/>
      <c r="V60" s="2"/>
      <c r="W60" s="2"/>
      <c r="X60" s="2"/>
      <c r="Y60" s="2"/>
      <c r="Z60" s="2"/>
      <c r="AA60" s="2"/>
      <c r="AB60" s="2"/>
    </row>
    <row r="61" spans="1:28" ht="12.75" hidden="1" customHeight="1" x14ac:dyDescent="0.35">
      <c r="A61" s="1"/>
      <c r="B61" s="1"/>
      <c r="C61" s="2"/>
      <c r="D61" s="1"/>
      <c r="E61" s="1"/>
      <c r="F61" s="1"/>
      <c r="G61" s="1"/>
      <c r="H61" s="2"/>
      <c r="I61" s="2"/>
      <c r="J61" s="2"/>
      <c r="K61" s="2"/>
      <c r="L61" s="2"/>
      <c r="M61" s="2"/>
      <c r="N61" s="2"/>
      <c r="O61" s="2"/>
      <c r="P61" s="2"/>
      <c r="Q61" s="2"/>
      <c r="R61" s="2"/>
      <c r="S61" s="2"/>
      <c r="T61" s="2"/>
      <c r="U61" s="2"/>
      <c r="V61" s="2"/>
      <c r="W61" s="2"/>
      <c r="X61" s="2"/>
      <c r="Y61" s="2"/>
      <c r="Z61" s="2"/>
      <c r="AA61" s="2"/>
      <c r="AB61" s="2"/>
    </row>
    <row r="62" spans="1:28" ht="12.75" hidden="1" customHeight="1" x14ac:dyDescent="0.35">
      <c r="A62" s="1"/>
      <c r="B62" s="1"/>
      <c r="C62" s="2"/>
      <c r="D62" s="1"/>
      <c r="E62" s="1"/>
      <c r="F62" s="1"/>
      <c r="G62" s="1"/>
      <c r="H62" s="2"/>
      <c r="I62" s="2"/>
      <c r="J62" s="2"/>
      <c r="K62" s="2"/>
      <c r="L62" s="2"/>
      <c r="M62" s="2"/>
      <c r="N62" s="2"/>
      <c r="O62" s="2"/>
      <c r="P62" s="2"/>
      <c r="Q62" s="2"/>
      <c r="R62" s="2"/>
      <c r="S62" s="2"/>
      <c r="T62" s="2"/>
      <c r="U62" s="2"/>
      <c r="V62" s="2"/>
      <c r="W62" s="2"/>
      <c r="X62" s="2"/>
      <c r="Y62" s="2"/>
      <c r="Z62" s="2"/>
      <c r="AA62" s="2"/>
      <c r="AB62" s="2"/>
    </row>
    <row r="63" spans="1:28" ht="12.75" hidden="1" customHeight="1" x14ac:dyDescent="0.35">
      <c r="A63" s="1"/>
      <c r="B63" s="1"/>
      <c r="C63" s="2"/>
      <c r="D63" s="1"/>
      <c r="E63" s="1"/>
      <c r="F63" s="1"/>
      <c r="G63" s="1"/>
      <c r="H63" s="2"/>
      <c r="I63" s="2"/>
      <c r="J63" s="2"/>
      <c r="K63" s="2"/>
      <c r="L63" s="2"/>
      <c r="M63" s="2"/>
      <c r="N63" s="2"/>
      <c r="O63" s="2"/>
      <c r="P63" s="2"/>
      <c r="Q63" s="2"/>
      <c r="R63" s="2"/>
      <c r="S63" s="2"/>
      <c r="T63" s="2"/>
      <c r="U63" s="2"/>
      <c r="V63" s="2"/>
      <c r="W63" s="2"/>
      <c r="X63" s="2"/>
      <c r="Y63" s="2"/>
      <c r="Z63" s="2"/>
      <c r="AA63" s="2"/>
      <c r="AB63" s="2"/>
    </row>
    <row r="64" spans="1:28" ht="12.75" hidden="1" customHeight="1" x14ac:dyDescent="0.35">
      <c r="A64" s="1"/>
      <c r="B64" s="1"/>
      <c r="C64" s="2"/>
      <c r="D64" s="1"/>
      <c r="E64" s="1"/>
      <c r="F64" s="1"/>
      <c r="G64" s="1"/>
      <c r="H64" s="2"/>
      <c r="I64" s="2"/>
      <c r="J64" s="2"/>
      <c r="K64" s="2"/>
      <c r="L64" s="2"/>
      <c r="M64" s="2"/>
      <c r="N64" s="2"/>
      <c r="O64" s="2"/>
      <c r="P64" s="2"/>
      <c r="Q64" s="2"/>
      <c r="R64" s="2"/>
      <c r="S64" s="2"/>
      <c r="T64" s="2"/>
      <c r="U64" s="2"/>
      <c r="V64" s="2"/>
      <c r="W64" s="2"/>
      <c r="X64" s="2"/>
      <c r="Y64" s="2"/>
      <c r="Z64" s="2"/>
      <c r="AA64" s="2"/>
      <c r="AB64" s="2"/>
    </row>
    <row r="65" spans="1:28" ht="12.75" hidden="1" customHeight="1" x14ac:dyDescent="0.35">
      <c r="A65" s="1"/>
      <c r="B65" s="1"/>
      <c r="C65" s="2"/>
      <c r="D65" s="1"/>
      <c r="E65" s="1"/>
      <c r="F65" s="1"/>
      <c r="G65" s="1"/>
      <c r="H65" s="2"/>
      <c r="I65" s="2"/>
      <c r="J65" s="2"/>
      <c r="K65" s="2"/>
      <c r="L65" s="2"/>
      <c r="M65" s="2"/>
      <c r="N65" s="2"/>
      <c r="O65" s="2"/>
      <c r="P65" s="2"/>
      <c r="Q65" s="2"/>
      <c r="R65" s="2"/>
      <c r="S65" s="2"/>
      <c r="T65" s="2"/>
      <c r="U65" s="2"/>
      <c r="V65" s="2"/>
      <c r="W65" s="2"/>
      <c r="X65" s="2"/>
      <c r="Y65" s="2"/>
      <c r="Z65" s="2"/>
      <c r="AA65" s="2"/>
      <c r="AB65" s="2"/>
    </row>
    <row r="66" spans="1:28" ht="12.75" hidden="1" customHeight="1" x14ac:dyDescent="0.35">
      <c r="A66" s="1"/>
      <c r="B66" s="1"/>
      <c r="C66" s="2"/>
      <c r="D66" s="1"/>
      <c r="E66" s="1"/>
      <c r="F66" s="1"/>
      <c r="G66" s="1"/>
      <c r="H66" s="2"/>
      <c r="I66" s="2"/>
      <c r="J66" s="2"/>
      <c r="K66" s="2"/>
      <c r="L66" s="2"/>
      <c r="M66" s="2"/>
      <c r="N66" s="2"/>
      <c r="O66" s="2"/>
      <c r="P66" s="2"/>
      <c r="Q66" s="2"/>
      <c r="R66" s="2"/>
      <c r="S66" s="2"/>
      <c r="T66" s="2"/>
      <c r="U66" s="2"/>
      <c r="V66" s="2"/>
      <c r="W66" s="2"/>
      <c r="X66" s="2"/>
      <c r="Y66" s="2"/>
      <c r="Z66" s="2"/>
      <c r="AA66" s="2"/>
      <c r="AB66" s="2"/>
    </row>
    <row r="67" spans="1:28" ht="12.75" hidden="1" customHeight="1" x14ac:dyDescent="0.35">
      <c r="A67" s="1"/>
      <c r="B67" s="1"/>
      <c r="C67" s="2"/>
      <c r="D67" s="1"/>
      <c r="E67" s="1"/>
      <c r="F67" s="1"/>
      <c r="G67" s="1"/>
      <c r="H67" s="2"/>
      <c r="I67" s="2"/>
      <c r="J67" s="2"/>
      <c r="K67" s="2"/>
      <c r="L67" s="2"/>
      <c r="M67" s="2"/>
      <c r="N67" s="2"/>
      <c r="O67" s="2"/>
      <c r="P67" s="2"/>
      <c r="Q67" s="2"/>
      <c r="R67" s="2"/>
      <c r="S67" s="2"/>
      <c r="T67" s="2"/>
      <c r="U67" s="2"/>
      <c r="V67" s="2"/>
      <c r="W67" s="2"/>
      <c r="X67" s="2"/>
      <c r="Y67" s="2"/>
      <c r="Z67" s="2"/>
      <c r="AA67" s="2"/>
      <c r="AB67" s="2"/>
    </row>
    <row r="68" spans="1:28" ht="12.75" hidden="1" customHeight="1" x14ac:dyDescent="0.35">
      <c r="A68" s="1"/>
      <c r="B68" s="1"/>
      <c r="C68" s="2"/>
      <c r="D68" s="1"/>
      <c r="E68" s="1"/>
      <c r="F68" s="1"/>
      <c r="G68" s="1"/>
      <c r="H68" s="2"/>
      <c r="I68" s="2"/>
      <c r="J68" s="2"/>
      <c r="K68" s="2"/>
      <c r="L68" s="2"/>
      <c r="M68" s="2"/>
      <c r="N68" s="2"/>
      <c r="O68" s="2"/>
      <c r="P68" s="2"/>
      <c r="Q68" s="2"/>
      <c r="R68" s="2"/>
      <c r="S68" s="2"/>
      <c r="T68" s="2"/>
      <c r="U68" s="2"/>
      <c r="V68" s="2"/>
      <c r="W68" s="2"/>
      <c r="X68" s="2"/>
      <c r="Y68" s="2"/>
      <c r="Z68" s="2"/>
      <c r="AA68" s="2"/>
      <c r="AB68" s="2"/>
    </row>
    <row r="69" spans="1:28" ht="12.75" hidden="1" customHeight="1" x14ac:dyDescent="0.35">
      <c r="A69" s="1"/>
      <c r="B69" s="1"/>
      <c r="C69" s="2"/>
      <c r="D69" s="1"/>
      <c r="E69" s="1"/>
      <c r="F69" s="1"/>
      <c r="G69" s="1"/>
      <c r="H69" s="2"/>
      <c r="I69" s="2"/>
      <c r="J69" s="2"/>
      <c r="K69" s="2"/>
      <c r="L69" s="2"/>
      <c r="M69" s="2"/>
      <c r="N69" s="2"/>
      <c r="O69" s="2"/>
      <c r="P69" s="2"/>
      <c r="Q69" s="2"/>
      <c r="R69" s="2"/>
      <c r="S69" s="2"/>
      <c r="T69" s="2"/>
      <c r="U69" s="2"/>
      <c r="V69" s="2"/>
      <c r="W69" s="2"/>
      <c r="X69" s="2"/>
      <c r="Y69" s="2"/>
      <c r="Z69" s="2"/>
      <c r="AA69" s="2"/>
      <c r="AB69" s="2"/>
    </row>
    <row r="70" spans="1:28" ht="12.75" hidden="1" customHeight="1" x14ac:dyDescent="0.35">
      <c r="A70" s="1"/>
      <c r="B70" s="1"/>
      <c r="C70" s="2"/>
      <c r="D70" s="1"/>
      <c r="E70" s="1"/>
      <c r="F70" s="1"/>
      <c r="G70" s="1"/>
      <c r="H70" s="2"/>
      <c r="I70" s="2"/>
      <c r="J70" s="2"/>
      <c r="K70" s="2"/>
      <c r="L70" s="2"/>
      <c r="M70" s="2"/>
      <c r="N70" s="2"/>
      <c r="O70" s="2"/>
      <c r="P70" s="2"/>
      <c r="Q70" s="2"/>
      <c r="R70" s="2"/>
      <c r="S70" s="2"/>
      <c r="T70" s="2"/>
      <c r="U70" s="2"/>
      <c r="V70" s="2"/>
      <c r="W70" s="2"/>
      <c r="X70" s="2"/>
      <c r="Y70" s="2"/>
      <c r="Z70" s="2"/>
      <c r="AA70" s="2"/>
      <c r="AB70" s="2"/>
    </row>
    <row r="71" spans="1:28" ht="12.75" hidden="1" customHeight="1" x14ac:dyDescent="0.35">
      <c r="A71" s="1"/>
      <c r="B71" s="1"/>
      <c r="C71" s="2"/>
      <c r="D71" s="1"/>
      <c r="E71" s="1"/>
      <c r="F71" s="1"/>
      <c r="G71" s="1"/>
      <c r="H71" s="2"/>
      <c r="I71" s="2"/>
      <c r="J71" s="2"/>
      <c r="K71" s="2"/>
      <c r="L71" s="2"/>
      <c r="M71" s="2"/>
      <c r="N71" s="2"/>
      <c r="O71" s="2"/>
      <c r="P71" s="2"/>
      <c r="Q71" s="2"/>
      <c r="R71" s="2"/>
      <c r="S71" s="2"/>
      <c r="T71" s="2"/>
      <c r="U71" s="2"/>
      <c r="V71" s="2"/>
      <c r="W71" s="2"/>
      <c r="X71" s="2"/>
      <c r="Y71" s="2"/>
      <c r="Z71" s="2"/>
      <c r="AA71" s="2"/>
      <c r="AB71" s="2"/>
    </row>
    <row r="72" spans="1:28" ht="12.75" hidden="1" customHeight="1" x14ac:dyDescent="0.35">
      <c r="A72" s="1"/>
      <c r="B72" s="1"/>
      <c r="C72" s="2"/>
      <c r="D72" s="1"/>
      <c r="E72" s="1"/>
      <c r="F72" s="1"/>
      <c r="G72" s="1"/>
      <c r="H72" s="2"/>
      <c r="I72" s="2"/>
      <c r="J72" s="2"/>
      <c r="K72" s="2"/>
      <c r="L72" s="2"/>
      <c r="M72" s="2"/>
      <c r="N72" s="2"/>
      <c r="O72" s="2"/>
      <c r="P72" s="2"/>
      <c r="Q72" s="2"/>
      <c r="R72" s="2"/>
      <c r="S72" s="2"/>
      <c r="T72" s="2"/>
      <c r="U72" s="2"/>
      <c r="V72" s="2"/>
      <c r="W72" s="2"/>
      <c r="X72" s="2"/>
      <c r="Y72" s="2"/>
      <c r="Z72" s="2"/>
      <c r="AA72" s="2"/>
      <c r="AB72" s="2"/>
    </row>
    <row r="73" spans="1:28" ht="12.75" hidden="1" customHeight="1" x14ac:dyDescent="0.35">
      <c r="A73" s="1"/>
      <c r="B73" s="1"/>
      <c r="C73" s="2"/>
      <c r="D73" s="1"/>
      <c r="E73" s="1"/>
      <c r="F73" s="1"/>
      <c r="G73" s="1"/>
      <c r="H73" s="2"/>
      <c r="I73" s="2"/>
      <c r="J73" s="2"/>
      <c r="K73" s="2"/>
      <c r="L73" s="2"/>
      <c r="M73" s="2"/>
      <c r="N73" s="2"/>
      <c r="O73" s="2"/>
      <c r="P73" s="2"/>
      <c r="Q73" s="2"/>
      <c r="R73" s="2"/>
      <c r="S73" s="2"/>
      <c r="T73" s="2"/>
      <c r="U73" s="2"/>
      <c r="V73" s="2"/>
      <c r="W73" s="2"/>
      <c r="X73" s="2"/>
      <c r="Y73" s="2"/>
      <c r="Z73" s="2"/>
      <c r="AA73" s="2"/>
      <c r="AB73" s="2"/>
    </row>
    <row r="74" spans="1:28" ht="12.75" hidden="1" customHeight="1" x14ac:dyDescent="0.35">
      <c r="A74" s="1"/>
      <c r="B74" s="1"/>
      <c r="C74" s="2"/>
      <c r="D74" s="1"/>
      <c r="E74" s="1"/>
      <c r="F74" s="1"/>
      <c r="G74" s="1"/>
      <c r="H74" s="2"/>
      <c r="I74" s="2"/>
      <c r="J74" s="2"/>
      <c r="K74" s="2"/>
      <c r="L74" s="2"/>
      <c r="M74" s="2"/>
      <c r="N74" s="2"/>
      <c r="O74" s="2"/>
      <c r="P74" s="2"/>
      <c r="Q74" s="2"/>
      <c r="R74" s="2"/>
      <c r="S74" s="2"/>
      <c r="T74" s="2"/>
      <c r="U74" s="2"/>
      <c r="V74" s="2"/>
      <c r="W74" s="2"/>
      <c r="X74" s="2"/>
      <c r="Y74" s="2"/>
      <c r="Z74" s="2"/>
      <c r="AA74" s="2"/>
      <c r="AB74" s="2"/>
    </row>
    <row r="75" spans="1:28" ht="12.75" hidden="1" customHeight="1" x14ac:dyDescent="0.35">
      <c r="A75" s="1"/>
      <c r="B75" s="1"/>
      <c r="C75" s="2"/>
      <c r="D75" s="1"/>
      <c r="E75" s="1"/>
      <c r="F75" s="1"/>
      <c r="G75" s="1"/>
      <c r="H75" s="2"/>
      <c r="I75" s="2"/>
      <c r="J75" s="2"/>
      <c r="K75" s="2"/>
      <c r="L75" s="2"/>
      <c r="M75" s="2"/>
      <c r="N75" s="2"/>
      <c r="O75" s="2"/>
      <c r="P75" s="2"/>
      <c r="Q75" s="2"/>
      <c r="R75" s="2"/>
      <c r="S75" s="2"/>
      <c r="T75" s="2"/>
      <c r="U75" s="2"/>
      <c r="V75" s="2"/>
      <c r="W75" s="2"/>
      <c r="X75" s="2"/>
      <c r="Y75" s="2"/>
      <c r="Z75" s="2"/>
      <c r="AA75" s="2"/>
      <c r="AB75" s="2"/>
    </row>
    <row r="76" spans="1:28" ht="12.75" hidden="1" customHeight="1" x14ac:dyDescent="0.35">
      <c r="A76" s="1"/>
      <c r="B76" s="1"/>
      <c r="C76" s="2"/>
      <c r="D76" s="1"/>
      <c r="E76" s="1"/>
      <c r="F76" s="1"/>
      <c r="G76" s="1"/>
      <c r="H76" s="2"/>
      <c r="I76" s="2"/>
      <c r="J76" s="2"/>
      <c r="K76" s="2"/>
      <c r="L76" s="2"/>
      <c r="M76" s="2"/>
      <c r="N76" s="2"/>
      <c r="O76" s="2"/>
      <c r="P76" s="2"/>
      <c r="Q76" s="2"/>
      <c r="R76" s="2"/>
      <c r="S76" s="2"/>
      <c r="T76" s="2"/>
      <c r="U76" s="2"/>
      <c r="V76" s="2"/>
      <c r="W76" s="2"/>
      <c r="X76" s="2"/>
      <c r="Y76" s="2"/>
      <c r="Z76" s="2"/>
      <c r="AA76" s="2"/>
      <c r="AB76" s="2"/>
    </row>
    <row r="77" spans="1:28" ht="12.75" hidden="1" customHeight="1" x14ac:dyDescent="0.35">
      <c r="A77" s="1"/>
      <c r="B77" s="1"/>
      <c r="C77" s="2"/>
      <c r="D77" s="1"/>
      <c r="E77" s="1"/>
      <c r="F77" s="1"/>
      <c r="G77" s="1"/>
      <c r="H77" s="2"/>
      <c r="I77" s="2"/>
      <c r="J77" s="2"/>
      <c r="K77" s="2"/>
      <c r="L77" s="2"/>
      <c r="M77" s="2"/>
      <c r="N77" s="2"/>
      <c r="O77" s="2"/>
      <c r="P77" s="2"/>
      <c r="Q77" s="2"/>
      <c r="R77" s="2"/>
      <c r="S77" s="2"/>
      <c r="T77" s="2"/>
      <c r="U77" s="2"/>
      <c r="V77" s="2"/>
      <c r="W77" s="2"/>
      <c r="X77" s="2"/>
      <c r="Y77" s="2"/>
      <c r="Z77" s="2"/>
      <c r="AA77" s="2"/>
      <c r="AB77" s="2"/>
    </row>
    <row r="78" spans="1:28" ht="12.75" hidden="1" customHeight="1" x14ac:dyDescent="0.35">
      <c r="A78" s="1"/>
      <c r="B78" s="1"/>
      <c r="C78" s="2"/>
      <c r="D78" s="1"/>
      <c r="E78" s="1"/>
      <c r="F78" s="1"/>
      <c r="G78" s="1"/>
      <c r="H78" s="2"/>
      <c r="I78" s="2"/>
      <c r="J78" s="2"/>
      <c r="K78" s="2"/>
      <c r="L78" s="2"/>
      <c r="M78" s="2"/>
      <c r="N78" s="2"/>
      <c r="O78" s="2"/>
      <c r="P78" s="2"/>
      <c r="Q78" s="2"/>
      <c r="R78" s="2"/>
      <c r="S78" s="2"/>
      <c r="T78" s="2"/>
      <c r="U78" s="2"/>
      <c r="V78" s="2"/>
      <c r="W78" s="2"/>
      <c r="X78" s="2"/>
      <c r="Y78" s="2"/>
      <c r="Z78" s="2"/>
      <c r="AA78" s="2"/>
      <c r="AB78" s="2"/>
    </row>
    <row r="79" spans="1:28" ht="12.75" hidden="1" customHeight="1" x14ac:dyDescent="0.35">
      <c r="A79" s="1"/>
      <c r="B79" s="1"/>
      <c r="C79" s="2"/>
      <c r="D79" s="1"/>
      <c r="E79" s="1"/>
      <c r="F79" s="1"/>
      <c r="G79" s="1"/>
      <c r="H79" s="2"/>
      <c r="I79" s="2"/>
      <c r="J79" s="2"/>
      <c r="K79" s="2"/>
      <c r="L79" s="2"/>
      <c r="M79" s="2"/>
      <c r="N79" s="2"/>
      <c r="O79" s="2"/>
      <c r="P79" s="2"/>
      <c r="Q79" s="2"/>
      <c r="R79" s="2"/>
      <c r="S79" s="2"/>
      <c r="T79" s="2"/>
      <c r="U79" s="2"/>
      <c r="V79" s="2"/>
      <c r="W79" s="2"/>
      <c r="X79" s="2"/>
      <c r="Y79" s="2"/>
      <c r="Z79" s="2"/>
      <c r="AA79" s="2"/>
      <c r="AB79" s="2"/>
    </row>
    <row r="80" spans="1:28" ht="12.75" hidden="1" customHeight="1" x14ac:dyDescent="0.35">
      <c r="A80" s="1"/>
      <c r="B80" s="1"/>
      <c r="C80" s="2"/>
      <c r="D80" s="1"/>
      <c r="E80" s="1"/>
      <c r="F80" s="1"/>
      <c r="G80" s="1"/>
      <c r="H80" s="2"/>
      <c r="I80" s="2"/>
      <c r="J80" s="2"/>
      <c r="K80" s="2"/>
      <c r="L80" s="2"/>
      <c r="M80" s="2"/>
      <c r="N80" s="2"/>
      <c r="O80" s="2"/>
      <c r="P80" s="2"/>
      <c r="Q80" s="2"/>
      <c r="R80" s="2"/>
      <c r="S80" s="2"/>
      <c r="T80" s="2"/>
      <c r="U80" s="2"/>
      <c r="V80" s="2"/>
      <c r="W80" s="2"/>
      <c r="X80" s="2"/>
      <c r="Y80" s="2"/>
      <c r="Z80" s="2"/>
      <c r="AA80" s="2"/>
      <c r="AB80" s="2"/>
    </row>
    <row r="81" spans="1:28" ht="12.75" hidden="1" customHeight="1" x14ac:dyDescent="0.35">
      <c r="A81" s="1"/>
      <c r="B81" s="1"/>
      <c r="C81" s="2"/>
      <c r="D81" s="1"/>
      <c r="E81" s="1"/>
      <c r="F81" s="1"/>
      <c r="G81" s="1"/>
      <c r="H81" s="2"/>
      <c r="I81" s="2"/>
      <c r="J81" s="2"/>
      <c r="K81" s="2"/>
      <c r="L81" s="2"/>
      <c r="M81" s="2"/>
      <c r="N81" s="2"/>
      <c r="O81" s="2"/>
      <c r="P81" s="2"/>
      <c r="Q81" s="2"/>
      <c r="R81" s="2"/>
      <c r="S81" s="2"/>
      <c r="T81" s="2"/>
      <c r="U81" s="2"/>
      <c r="V81" s="2"/>
      <c r="W81" s="2"/>
      <c r="X81" s="2"/>
      <c r="Y81" s="2"/>
      <c r="Z81" s="2"/>
      <c r="AA81" s="2"/>
      <c r="AB81" s="2"/>
    </row>
    <row r="82" spans="1:28" ht="12.75" hidden="1" customHeight="1" x14ac:dyDescent="0.35">
      <c r="A82" s="1"/>
      <c r="B82" s="1"/>
      <c r="C82" s="2"/>
      <c r="D82" s="1"/>
      <c r="E82" s="1"/>
      <c r="F82" s="1"/>
      <c r="G82" s="1"/>
      <c r="H82" s="2"/>
      <c r="I82" s="2"/>
      <c r="J82" s="2"/>
      <c r="K82" s="2"/>
      <c r="L82" s="2"/>
      <c r="M82" s="2"/>
      <c r="N82" s="2"/>
      <c r="O82" s="2"/>
      <c r="P82" s="2"/>
      <c r="Q82" s="2"/>
      <c r="R82" s="2"/>
      <c r="S82" s="2"/>
      <c r="T82" s="2"/>
      <c r="U82" s="2"/>
      <c r="V82" s="2"/>
      <c r="W82" s="2"/>
      <c r="X82" s="2"/>
      <c r="Y82" s="2"/>
      <c r="Z82" s="2"/>
      <c r="AA82" s="2"/>
      <c r="AB82" s="2"/>
    </row>
    <row r="83" spans="1:28" ht="12.75" hidden="1" customHeight="1" x14ac:dyDescent="0.35">
      <c r="A83" s="1"/>
      <c r="B83" s="1"/>
      <c r="C83" s="2"/>
      <c r="D83" s="1"/>
      <c r="E83" s="1"/>
      <c r="F83" s="1"/>
      <c r="G83" s="1"/>
      <c r="H83" s="2"/>
      <c r="I83" s="2"/>
      <c r="J83" s="2"/>
      <c r="K83" s="2"/>
      <c r="L83" s="2"/>
      <c r="M83" s="2"/>
      <c r="N83" s="2"/>
      <c r="O83" s="2"/>
      <c r="P83" s="2"/>
      <c r="Q83" s="2"/>
      <c r="R83" s="2"/>
      <c r="S83" s="2"/>
      <c r="T83" s="2"/>
      <c r="U83" s="2"/>
      <c r="V83" s="2"/>
      <c r="W83" s="2"/>
      <c r="X83" s="2"/>
      <c r="Y83" s="2"/>
      <c r="Z83" s="2"/>
      <c r="AA83" s="2"/>
      <c r="AB83" s="2"/>
    </row>
    <row r="84" spans="1:28" ht="12.75" hidden="1" customHeight="1" x14ac:dyDescent="0.35">
      <c r="A84" s="1"/>
      <c r="B84" s="1"/>
      <c r="C84" s="2"/>
      <c r="D84" s="1"/>
      <c r="E84" s="1"/>
      <c r="F84" s="1"/>
      <c r="G84" s="1"/>
      <c r="H84" s="2"/>
      <c r="I84" s="2"/>
      <c r="J84" s="2"/>
      <c r="K84" s="2"/>
      <c r="L84" s="2"/>
      <c r="M84" s="2"/>
      <c r="N84" s="2"/>
      <c r="O84" s="2"/>
      <c r="P84" s="2"/>
      <c r="Q84" s="2"/>
      <c r="R84" s="2"/>
      <c r="S84" s="2"/>
      <c r="T84" s="2"/>
      <c r="U84" s="2"/>
      <c r="V84" s="2"/>
      <c r="W84" s="2"/>
      <c r="X84" s="2"/>
      <c r="Y84" s="2"/>
      <c r="Z84" s="2"/>
      <c r="AA84" s="2"/>
      <c r="AB84" s="2"/>
    </row>
    <row r="85" spans="1:28" ht="12.75" hidden="1" customHeight="1" x14ac:dyDescent="0.35">
      <c r="A85" s="1"/>
      <c r="B85" s="1"/>
      <c r="C85" s="2"/>
      <c r="D85" s="1"/>
      <c r="E85" s="1"/>
      <c r="F85" s="1"/>
      <c r="G85" s="1"/>
      <c r="H85" s="2"/>
      <c r="I85" s="2"/>
      <c r="J85" s="2"/>
      <c r="K85" s="2"/>
      <c r="L85" s="2"/>
      <c r="M85" s="2"/>
      <c r="N85" s="2"/>
      <c r="O85" s="2"/>
      <c r="P85" s="2"/>
      <c r="Q85" s="2"/>
      <c r="R85" s="2"/>
      <c r="S85" s="2"/>
      <c r="T85" s="2"/>
      <c r="U85" s="2"/>
      <c r="V85" s="2"/>
      <c r="W85" s="2"/>
      <c r="X85" s="2"/>
      <c r="Y85" s="2"/>
      <c r="Z85" s="2"/>
      <c r="AA85" s="2"/>
      <c r="AB85" s="2"/>
    </row>
    <row r="86" spans="1:28" ht="12.75" hidden="1" customHeight="1" x14ac:dyDescent="0.35">
      <c r="A86" s="1"/>
      <c r="B86" s="1"/>
      <c r="C86" s="2"/>
      <c r="D86" s="1"/>
      <c r="E86" s="1"/>
      <c r="F86" s="1"/>
      <c r="G86" s="1"/>
      <c r="H86" s="2"/>
      <c r="I86" s="2"/>
      <c r="J86" s="2"/>
      <c r="K86" s="2"/>
      <c r="L86" s="2"/>
      <c r="M86" s="2"/>
      <c r="N86" s="2"/>
      <c r="O86" s="2"/>
      <c r="P86" s="2"/>
      <c r="Q86" s="2"/>
      <c r="R86" s="2"/>
      <c r="S86" s="2"/>
      <c r="T86" s="2"/>
      <c r="U86" s="2"/>
      <c r="V86" s="2"/>
      <c r="W86" s="2"/>
      <c r="X86" s="2"/>
      <c r="Y86" s="2"/>
      <c r="Z86" s="2"/>
      <c r="AA86" s="2"/>
      <c r="AB86" s="2"/>
    </row>
    <row r="87" spans="1:28" ht="12.75" hidden="1" customHeight="1" x14ac:dyDescent="0.35">
      <c r="A87" s="1"/>
      <c r="B87" s="1"/>
      <c r="C87" s="2"/>
      <c r="D87" s="1"/>
      <c r="E87" s="1"/>
      <c r="F87" s="1"/>
      <c r="G87" s="1"/>
      <c r="H87" s="2"/>
      <c r="I87" s="2"/>
      <c r="J87" s="2"/>
      <c r="K87" s="2"/>
      <c r="L87" s="2"/>
      <c r="M87" s="2"/>
      <c r="N87" s="2"/>
      <c r="O87" s="2"/>
      <c r="P87" s="2"/>
      <c r="Q87" s="2"/>
      <c r="R87" s="2"/>
      <c r="S87" s="2"/>
      <c r="T87" s="2"/>
      <c r="U87" s="2"/>
      <c r="V87" s="2"/>
      <c r="W87" s="2"/>
      <c r="X87" s="2"/>
      <c r="Y87" s="2"/>
      <c r="Z87" s="2"/>
      <c r="AA87" s="2"/>
      <c r="AB87" s="2"/>
    </row>
    <row r="88" spans="1:28" ht="12.75" hidden="1" customHeight="1" x14ac:dyDescent="0.35">
      <c r="A88" s="1"/>
      <c r="B88" s="1"/>
      <c r="C88" s="2"/>
      <c r="D88" s="1"/>
      <c r="E88" s="1"/>
      <c r="F88" s="1"/>
      <c r="G88" s="1"/>
      <c r="H88" s="2"/>
      <c r="I88" s="2"/>
      <c r="J88" s="2"/>
      <c r="K88" s="2"/>
      <c r="L88" s="2"/>
      <c r="M88" s="2"/>
      <c r="N88" s="2"/>
      <c r="O88" s="2"/>
      <c r="P88" s="2"/>
      <c r="Q88" s="2"/>
      <c r="R88" s="2"/>
      <c r="S88" s="2"/>
      <c r="T88" s="2"/>
      <c r="U88" s="2"/>
      <c r="V88" s="2"/>
      <c r="W88" s="2"/>
      <c r="X88" s="2"/>
      <c r="Y88" s="2"/>
      <c r="Z88" s="2"/>
      <c r="AA88" s="2"/>
      <c r="AB88" s="2"/>
    </row>
    <row r="89" spans="1:28" ht="12.75" hidden="1" customHeight="1" x14ac:dyDescent="0.35">
      <c r="A89" s="1"/>
      <c r="B89" s="1"/>
      <c r="C89" s="2"/>
      <c r="D89" s="1"/>
      <c r="E89" s="1"/>
      <c r="F89" s="1"/>
      <c r="G89" s="1"/>
      <c r="H89" s="2"/>
      <c r="I89" s="2"/>
      <c r="J89" s="2"/>
      <c r="K89" s="2"/>
      <c r="L89" s="2"/>
      <c r="M89" s="2"/>
      <c r="N89" s="2"/>
      <c r="O89" s="2"/>
      <c r="P89" s="2"/>
      <c r="Q89" s="2"/>
      <c r="R89" s="2"/>
      <c r="S89" s="2"/>
      <c r="T89" s="2"/>
      <c r="U89" s="2"/>
      <c r="V89" s="2"/>
      <c r="W89" s="2"/>
      <c r="X89" s="2"/>
      <c r="Y89" s="2"/>
      <c r="Z89" s="2"/>
      <c r="AA89" s="2"/>
      <c r="AB89" s="2"/>
    </row>
    <row r="90" spans="1:28" ht="12.75" hidden="1" customHeight="1" x14ac:dyDescent="0.35">
      <c r="A90" s="1"/>
      <c r="B90" s="1"/>
      <c r="C90" s="2"/>
      <c r="D90" s="1"/>
      <c r="E90" s="1"/>
      <c r="F90" s="1"/>
      <c r="G90" s="1"/>
      <c r="H90" s="2"/>
      <c r="I90" s="2"/>
      <c r="J90" s="2"/>
      <c r="K90" s="2"/>
      <c r="L90" s="2"/>
      <c r="M90" s="2"/>
      <c r="N90" s="2"/>
      <c r="O90" s="2"/>
      <c r="P90" s="2"/>
      <c r="Q90" s="2"/>
      <c r="R90" s="2"/>
      <c r="S90" s="2"/>
      <c r="T90" s="2"/>
      <c r="U90" s="2"/>
      <c r="V90" s="2"/>
      <c r="W90" s="2"/>
      <c r="X90" s="2"/>
      <c r="Y90" s="2"/>
      <c r="Z90" s="2"/>
      <c r="AA90" s="2"/>
      <c r="AB90" s="2"/>
    </row>
    <row r="91" spans="1:28" ht="12.75" hidden="1" customHeight="1" x14ac:dyDescent="0.35">
      <c r="A91" s="1"/>
      <c r="B91" s="1"/>
      <c r="C91" s="2"/>
      <c r="D91" s="1"/>
      <c r="E91" s="1"/>
      <c r="F91" s="1"/>
      <c r="G91" s="1"/>
      <c r="H91" s="2"/>
      <c r="I91" s="2"/>
      <c r="J91" s="2"/>
      <c r="K91" s="2"/>
      <c r="L91" s="2"/>
      <c r="M91" s="2"/>
      <c r="N91" s="2"/>
      <c r="O91" s="2"/>
      <c r="P91" s="2"/>
      <c r="Q91" s="2"/>
      <c r="R91" s="2"/>
      <c r="S91" s="2"/>
      <c r="T91" s="2"/>
      <c r="U91" s="2"/>
      <c r="V91" s="2"/>
      <c r="W91" s="2"/>
      <c r="X91" s="2"/>
      <c r="Y91" s="2"/>
      <c r="Z91" s="2"/>
      <c r="AA91" s="2"/>
      <c r="AB91" s="2"/>
    </row>
    <row r="92" spans="1:28" ht="12.75" hidden="1" customHeight="1" x14ac:dyDescent="0.35">
      <c r="A92" s="1"/>
      <c r="B92" s="1"/>
      <c r="C92" s="2"/>
      <c r="D92" s="1"/>
      <c r="E92" s="1"/>
      <c r="F92" s="1"/>
      <c r="G92" s="1"/>
      <c r="H92" s="2"/>
      <c r="I92" s="2"/>
      <c r="J92" s="2"/>
      <c r="K92" s="2"/>
      <c r="L92" s="2"/>
      <c r="M92" s="2"/>
      <c r="N92" s="2"/>
      <c r="O92" s="2"/>
      <c r="P92" s="2"/>
      <c r="Q92" s="2"/>
      <c r="R92" s="2"/>
      <c r="S92" s="2"/>
      <c r="T92" s="2"/>
      <c r="U92" s="2"/>
      <c r="V92" s="2"/>
      <c r="W92" s="2"/>
      <c r="X92" s="2"/>
      <c r="Y92" s="2"/>
      <c r="Z92" s="2"/>
      <c r="AA92" s="2"/>
      <c r="AB92" s="2"/>
    </row>
    <row r="93" spans="1:28" ht="12.75" hidden="1" customHeight="1" x14ac:dyDescent="0.35">
      <c r="A93" s="1"/>
      <c r="B93" s="1"/>
      <c r="C93" s="2"/>
      <c r="D93" s="1"/>
      <c r="E93" s="1"/>
      <c r="F93" s="1"/>
      <c r="G93" s="1"/>
      <c r="H93" s="2"/>
      <c r="I93" s="2"/>
      <c r="J93" s="2"/>
      <c r="K93" s="2"/>
      <c r="L93" s="2"/>
      <c r="M93" s="2"/>
      <c r="N93" s="2"/>
      <c r="O93" s="2"/>
      <c r="P93" s="2"/>
      <c r="Q93" s="2"/>
      <c r="R93" s="2"/>
      <c r="S93" s="2"/>
      <c r="T93" s="2"/>
      <c r="U93" s="2"/>
      <c r="V93" s="2"/>
      <c r="W93" s="2"/>
      <c r="X93" s="2"/>
      <c r="Y93" s="2"/>
      <c r="Z93" s="2"/>
      <c r="AA93" s="2"/>
      <c r="AB93" s="2"/>
    </row>
    <row r="94" spans="1:28" ht="12.75" hidden="1" customHeight="1" x14ac:dyDescent="0.35">
      <c r="A94" s="1"/>
      <c r="B94" s="1"/>
      <c r="C94" s="2"/>
      <c r="D94" s="1"/>
      <c r="E94" s="1"/>
      <c r="F94" s="1"/>
      <c r="G94" s="1"/>
      <c r="H94" s="2"/>
      <c r="I94" s="2"/>
      <c r="J94" s="2"/>
      <c r="K94" s="2"/>
      <c r="L94" s="2"/>
      <c r="M94" s="2"/>
      <c r="N94" s="2"/>
      <c r="O94" s="2"/>
      <c r="P94" s="2"/>
      <c r="Q94" s="2"/>
      <c r="R94" s="2"/>
      <c r="S94" s="2"/>
      <c r="T94" s="2"/>
      <c r="U94" s="2"/>
      <c r="V94" s="2"/>
      <c r="W94" s="2"/>
      <c r="X94" s="2"/>
      <c r="Y94" s="2"/>
      <c r="Z94" s="2"/>
      <c r="AA94" s="2"/>
      <c r="AB94" s="2"/>
    </row>
    <row r="95" spans="1:28" ht="12.75" hidden="1" customHeight="1" x14ac:dyDescent="0.35">
      <c r="A95" s="1"/>
      <c r="B95" s="1"/>
      <c r="C95" s="2"/>
      <c r="D95" s="1"/>
      <c r="E95" s="1"/>
      <c r="F95" s="1"/>
      <c r="G95" s="1"/>
      <c r="H95" s="2"/>
      <c r="I95" s="2"/>
      <c r="J95" s="2"/>
      <c r="K95" s="2"/>
      <c r="L95" s="2"/>
      <c r="M95" s="2"/>
      <c r="N95" s="2"/>
      <c r="O95" s="2"/>
      <c r="P95" s="2"/>
      <c r="Q95" s="2"/>
      <c r="R95" s="2"/>
      <c r="S95" s="2"/>
      <c r="T95" s="2"/>
      <c r="U95" s="2"/>
      <c r="V95" s="2"/>
      <c r="W95" s="2"/>
      <c r="X95" s="2"/>
      <c r="Y95" s="2"/>
      <c r="Z95" s="2"/>
      <c r="AA95" s="2"/>
      <c r="AB95" s="2"/>
    </row>
    <row r="96" spans="1:28" ht="12.75" hidden="1" customHeight="1" x14ac:dyDescent="0.35">
      <c r="A96" s="1"/>
      <c r="B96" s="1"/>
      <c r="C96" s="2"/>
      <c r="D96" s="1"/>
      <c r="E96" s="1"/>
      <c r="F96" s="1"/>
      <c r="G96" s="1"/>
      <c r="H96" s="2"/>
      <c r="I96" s="2"/>
      <c r="J96" s="2"/>
      <c r="K96" s="2"/>
      <c r="L96" s="2"/>
      <c r="M96" s="2"/>
      <c r="N96" s="2"/>
      <c r="O96" s="2"/>
      <c r="P96" s="2"/>
      <c r="Q96" s="2"/>
      <c r="R96" s="2"/>
      <c r="S96" s="2"/>
      <c r="T96" s="2"/>
      <c r="U96" s="2"/>
      <c r="V96" s="2"/>
      <c r="W96" s="2"/>
      <c r="X96" s="2"/>
      <c r="Y96" s="2"/>
      <c r="Z96" s="2"/>
      <c r="AA96" s="2"/>
      <c r="AB96" s="2"/>
    </row>
    <row r="97" spans="1:28" ht="12.75" hidden="1" customHeight="1" x14ac:dyDescent="0.35">
      <c r="A97" s="1"/>
      <c r="B97" s="1"/>
      <c r="C97" s="2"/>
      <c r="D97" s="1"/>
      <c r="E97" s="1"/>
      <c r="F97" s="1"/>
      <c r="G97" s="1"/>
      <c r="H97" s="2"/>
      <c r="I97" s="2"/>
      <c r="J97" s="2"/>
      <c r="K97" s="2"/>
      <c r="L97" s="2"/>
      <c r="M97" s="2"/>
      <c r="N97" s="2"/>
      <c r="O97" s="2"/>
      <c r="P97" s="2"/>
      <c r="Q97" s="2"/>
      <c r="R97" s="2"/>
      <c r="S97" s="2"/>
      <c r="T97" s="2"/>
      <c r="U97" s="2"/>
      <c r="V97" s="2"/>
      <c r="W97" s="2"/>
      <c r="X97" s="2"/>
      <c r="Y97" s="2"/>
      <c r="Z97" s="2"/>
      <c r="AA97" s="2"/>
      <c r="AB97" s="2"/>
    </row>
    <row r="98" spans="1:28" ht="12.75" hidden="1" customHeight="1" x14ac:dyDescent="0.35">
      <c r="A98" s="1"/>
      <c r="B98" s="1"/>
      <c r="C98" s="2"/>
      <c r="D98" s="1"/>
      <c r="E98" s="1"/>
      <c r="F98" s="1"/>
      <c r="G98" s="1"/>
      <c r="H98" s="2"/>
      <c r="I98" s="2"/>
      <c r="J98" s="2"/>
      <c r="K98" s="2"/>
      <c r="L98" s="2"/>
      <c r="M98" s="2"/>
      <c r="N98" s="2"/>
      <c r="O98" s="2"/>
      <c r="P98" s="2"/>
      <c r="Q98" s="2"/>
      <c r="R98" s="2"/>
      <c r="S98" s="2"/>
      <c r="T98" s="2"/>
      <c r="U98" s="2"/>
      <c r="V98" s="2"/>
      <c r="W98" s="2"/>
      <c r="X98" s="2"/>
      <c r="Y98" s="2"/>
      <c r="Z98" s="2"/>
      <c r="AA98" s="2"/>
      <c r="AB98" s="2"/>
    </row>
    <row r="99" spans="1:28" ht="12.75" hidden="1" customHeight="1" x14ac:dyDescent="0.35">
      <c r="A99" s="1"/>
      <c r="B99" s="1"/>
      <c r="C99" s="2"/>
      <c r="D99" s="1"/>
      <c r="E99" s="1"/>
      <c r="F99" s="1"/>
      <c r="G99" s="1"/>
      <c r="H99" s="2"/>
      <c r="I99" s="2"/>
      <c r="J99" s="2"/>
      <c r="K99" s="2"/>
      <c r="L99" s="2"/>
      <c r="M99" s="2"/>
      <c r="N99" s="2"/>
      <c r="O99" s="2"/>
      <c r="P99" s="2"/>
      <c r="Q99" s="2"/>
      <c r="R99" s="2"/>
      <c r="S99" s="2"/>
      <c r="T99" s="2"/>
      <c r="U99" s="2"/>
      <c r="V99" s="2"/>
      <c r="W99" s="2"/>
      <c r="X99" s="2"/>
      <c r="Y99" s="2"/>
      <c r="Z99" s="2"/>
      <c r="AA99" s="2"/>
      <c r="AB99" s="2"/>
    </row>
    <row r="100" spans="1:28" ht="12.75" hidden="1" customHeight="1" x14ac:dyDescent="0.35">
      <c r="A100" s="1"/>
      <c r="B100" s="1"/>
      <c r="C100" s="2"/>
      <c r="D100" s="1"/>
      <c r="E100" s="1"/>
      <c r="F100" s="1"/>
      <c r="G100" s="1"/>
      <c r="H100" s="2"/>
      <c r="I100" s="2"/>
      <c r="J100" s="2"/>
      <c r="K100" s="2"/>
      <c r="L100" s="2"/>
      <c r="M100" s="2"/>
      <c r="N100" s="2"/>
      <c r="O100" s="2"/>
      <c r="P100" s="2"/>
      <c r="Q100" s="2"/>
      <c r="R100" s="2"/>
      <c r="S100" s="2"/>
      <c r="T100" s="2"/>
      <c r="U100" s="2"/>
      <c r="V100" s="2"/>
      <c r="W100" s="2"/>
      <c r="X100" s="2"/>
      <c r="Y100" s="2"/>
      <c r="Z100" s="2"/>
      <c r="AA100" s="2"/>
      <c r="AB100" s="2"/>
    </row>
    <row r="101" spans="1:28" ht="12.75" hidden="1" customHeight="1" x14ac:dyDescent="0.35">
      <c r="A101" s="1"/>
      <c r="B101" s="1"/>
      <c r="C101" s="2"/>
      <c r="D101" s="1"/>
      <c r="E101" s="1"/>
      <c r="F101" s="1"/>
      <c r="G101" s="1"/>
      <c r="H101" s="2"/>
      <c r="I101" s="2"/>
      <c r="J101" s="2"/>
      <c r="K101" s="2"/>
      <c r="L101" s="2"/>
      <c r="M101" s="2"/>
      <c r="N101" s="2"/>
      <c r="O101" s="2"/>
      <c r="P101" s="2"/>
      <c r="Q101" s="2"/>
      <c r="R101" s="2"/>
      <c r="S101" s="2"/>
      <c r="T101" s="2"/>
      <c r="U101" s="2"/>
      <c r="V101" s="2"/>
      <c r="W101" s="2"/>
      <c r="X101" s="2"/>
      <c r="Y101" s="2"/>
      <c r="Z101" s="2"/>
      <c r="AA101" s="2"/>
      <c r="AB101" s="2"/>
    </row>
    <row r="102" spans="1:28" ht="12.75" hidden="1" customHeight="1" x14ac:dyDescent="0.35">
      <c r="A102" s="1"/>
      <c r="B102" s="1"/>
      <c r="C102" s="2"/>
      <c r="D102" s="1"/>
      <c r="E102" s="1"/>
      <c r="F102" s="1"/>
      <c r="G102" s="1"/>
      <c r="H102" s="2"/>
      <c r="I102" s="2"/>
      <c r="J102" s="2"/>
      <c r="K102" s="2"/>
      <c r="L102" s="2"/>
      <c r="M102" s="2"/>
      <c r="N102" s="2"/>
      <c r="O102" s="2"/>
      <c r="P102" s="2"/>
      <c r="Q102" s="2"/>
      <c r="R102" s="2"/>
      <c r="S102" s="2"/>
      <c r="T102" s="2"/>
      <c r="U102" s="2"/>
      <c r="V102" s="2"/>
      <c r="W102" s="2"/>
      <c r="X102" s="2"/>
      <c r="Y102" s="2"/>
      <c r="Z102" s="2"/>
      <c r="AA102" s="2"/>
      <c r="AB102" s="2"/>
    </row>
    <row r="103" spans="1:28" ht="12.75" hidden="1" customHeight="1" x14ac:dyDescent="0.35">
      <c r="A103" s="1"/>
      <c r="B103" s="1"/>
      <c r="C103" s="2"/>
      <c r="D103" s="1"/>
      <c r="E103" s="1"/>
      <c r="F103" s="1"/>
      <c r="G103" s="1"/>
      <c r="H103" s="2"/>
      <c r="I103" s="2"/>
      <c r="J103" s="2"/>
      <c r="K103" s="2"/>
      <c r="L103" s="2"/>
      <c r="M103" s="2"/>
      <c r="N103" s="2"/>
      <c r="O103" s="2"/>
      <c r="P103" s="2"/>
      <c r="Q103" s="2"/>
      <c r="R103" s="2"/>
      <c r="S103" s="2"/>
      <c r="T103" s="2"/>
      <c r="U103" s="2"/>
      <c r="V103" s="2"/>
      <c r="W103" s="2"/>
      <c r="X103" s="2"/>
      <c r="Y103" s="2"/>
      <c r="Z103" s="2"/>
      <c r="AA103" s="2"/>
      <c r="AB103" s="2"/>
    </row>
    <row r="104" spans="1:28" ht="12.75" hidden="1" customHeight="1" x14ac:dyDescent="0.35">
      <c r="A104" s="1"/>
      <c r="B104" s="1"/>
      <c r="C104" s="2"/>
      <c r="D104" s="1"/>
      <c r="E104" s="1"/>
      <c r="F104" s="1"/>
      <c r="G104" s="1"/>
      <c r="H104" s="2"/>
      <c r="I104" s="2"/>
      <c r="J104" s="2"/>
      <c r="K104" s="2"/>
      <c r="L104" s="2"/>
      <c r="M104" s="2"/>
      <c r="N104" s="2"/>
      <c r="O104" s="2"/>
      <c r="P104" s="2"/>
      <c r="Q104" s="2"/>
      <c r="R104" s="2"/>
      <c r="S104" s="2"/>
      <c r="T104" s="2"/>
      <c r="U104" s="2"/>
      <c r="V104" s="2"/>
      <c r="W104" s="2"/>
      <c r="X104" s="2"/>
      <c r="Y104" s="2"/>
      <c r="Z104" s="2"/>
      <c r="AA104" s="2"/>
      <c r="AB104" s="2"/>
    </row>
    <row r="105" spans="1:28" ht="12.75" hidden="1" customHeight="1" x14ac:dyDescent="0.35">
      <c r="A105" s="1"/>
      <c r="B105" s="1"/>
      <c r="C105" s="2"/>
      <c r="D105" s="1"/>
      <c r="E105" s="1"/>
      <c r="F105" s="1"/>
      <c r="G105" s="1"/>
      <c r="H105" s="2"/>
      <c r="I105" s="2"/>
      <c r="J105" s="2"/>
      <c r="K105" s="2"/>
      <c r="L105" s="2"/>
      <c r="M105" s="2"/>
      <c r="N105" s="2"/>
      <c r="O105" s="2"/>
      <c r="P105" s="2"/>
      <c r="Q105" s="2"/>
      <c r="R105" s="2"/>
      <c r="S105" s="2"/>
      <c r="T105" s="2"/>
      <c r="U105" s="2"/>
      <c r="V105" s="2"/>
      <c r="W105" s="2"/>
      <c r="X105" s="2"/>
      <c r="Y105" s="2"/>
      <c r="Z105" s="2"/>
      <c r="AA105" s="2"/>
      <c r="AB105" s="2"/>
    </row>
    <row r="106" spans="1:28" ht="12.75" hidden="1" customHeight="1" x14ac:dyDescent="0.35">
      <c r="A106" s="1"/>
      <c r="B106" s="1"/>
      <c r="C106" s="2"/>
      <c r="D106" s="1"/>
      <c r="E106" s="1"/>
      <c r="F106" s="1"/>
      <c r="G106" s="1"/>
      <c r="H106" s="2"/>
      <c r="I106" s="2"/>
      <c r="J106" s="2"/>
      <c r="K106" s="2"/>
      <c r="L106" s="2"/>
      <c r="M106" s="2"/>
      <c r="N106" s="2"/>
      <c r="O106" s="2"/>
      <c r="P106" s="2"/>
      <c r="Q106" s="2"/>
      <c r="R106" s="2"/>
      <c r="S106" s="2"/>
      <c r="T106" s="2"/>
      <c r="U106" s="2"/>
      <c r="V106" s="2"/>
      <c r="W106" s="2"/>
      <c r="X106" s="2"/>
      <c r="Y106" s="2"/>
      <c r="Z106" s="2"/>
      <c r="AA106" s="2"/>
      <c r="AB106" s="2"/>
    </row>
    <row r="107" spans="1:28" ht="12.75" hidden="1" customHeight="1" x14ac:dyDescent="0.35">
      <c r="A107" s="1"/>
      <c r="B107" s="1"/>
      <c r="C107" s="2"/>
      <c r="D107" s="1"/>
      <c r="E107" s="1"/>
      <c r="F107" s="1"/>
      <c r="G107" s="1"/>
      <c r="H107" s="2"/>
      <c r="I107" s="2"/>
      <c r="J107" s="2"/>
      <c r="K107" s="2"/>
      <c r="L107" s="2"/>
      <c r="M107" s="2"/>
      <c r="N107" s="2"/>
      <c r="O107" s="2"/>
      <c r="P107" s="2"/>
      <c r="Q107" s="2"/>
      <c r="R107" s="2"/>
      <c r="S107" s="2"/>
      <c r="T107" s="2"/>
      <c r="U107" s="2"/>
      <c r="V107" s="2"/>
      <c r="W107" s="2"/>
      <c r="X107" s="2"/>
      <c r="Y107" s="2"/>
      <c r="Z107" s="2"/>
      <c r="AA107" s="2"/>
      <c r="AB107" s="2"/>
    </row>
    <row r="108" spans="1:28" ht="12.75" hidden="1" customHeight="1" x14ac:dyDescent="0.35">
      <c r="A108" s="1"/>
      <c r="B108" s="1"/>
      <c r="C108" s="2"/>
      <c r="D108" s="1"/>
      <c r="E108" s="1"/>
      <c r="F108" s="1"/>
      <c r="G108" s="1"/>
      <c r="H108" s="2"/>
      <c r="I108" s="2"/>
      <c r="J108" s="2"/>
      <c r="K108" s="2"/>
      <c r="L108" s="2"/>
      <c r="M108" s="2"/>
      <c r="N108" s="2"/>
      <c r="O108" s="2"/>
      <c r="P108" s="2"/>
      <c r="Q108" s="2"/>
      <c r="R108" s="2"/>
      <c r="S108" s="2"/>
      <c r="T108" s="2"/>
      <c r="U108" s="2"/>
      <c r="V108" s="2"/>
      <c r="W108" s="2"/>
      <c r="X108" s="2"/>
      <c r="Y108" s="2"/>
      <c r="Z108" s="2"/>
      <c r="AA108" s="2"/>
      <c r="AB108" s="2"/>
    </row>
    <row r="109" spans="1:28" ht="12.75" hidden="1" customHeight="1" x14ac:dyDescent="0.35">
      <c r="A109" s="1"/>
      <c r="B109" s="1"/>
      <c r="C109" s="2"/>
      <c r="D109" s="1"/>
      <c r="E109" s="1"/>
      <c r="F109" s="1"/>
      <c r="G109" s="1"/>
      <c r="H109" s="2"/>
      <c r="I109" s="2"/>
      <c r="J109" s="2"/>
      <c r="K109" s="2"/>
      <c r="L109" s="2"/>
      <c r="M109" s="2"/>
      <c r="N109" s="2"/>
      <c r="O109" s="2"/>
      <c r="P109" s="2"/>
      <c r="Q109" s="2"/>
      <c r="R109" s="2"/>
      <c r="S109" s="2"/>
      <c r="T109" s="2"/>
      <c r="U109" s="2"/>
      <c r="V109" s="2"/>
      <c r="W109" s="2"/>
      <c r="X109" s="2"/>
      <c r="Y109" s="2"/>
      <c r="Z109" s="2"/>
      <c r="AA109" s="2"/>
      <c r="AB109" s="2"/>
    </row>
    <row r="110" spans="1:28" ht="12.75" hidden="1" customHeight="1" x14ac:dyDescent="0.35">
      <c r="A110" s="1"/>
      <c r="B110" s="1"/>
      <c r="C110" s="2"/>
      <c r="D110" s="1"/>
      <c r="E110" s="1"/>
      <c r="F110" s="1"/>
      <c r="G110" s="1"/>
      <c r="H110" s="2"/>
      <c r="I110" s="2"/>
      <c r="J110" s="2"/>
      <c r="K110" s="2"/>
      <c r="L110" s="2"/>
      <c r="M110" s="2"/>
      <c r="N110" s="2"/>
      <c r="O110" s="2"/>
      <c r="P110" s="2"/>
      <c r="Q110" s="2"/>
      <c r="R110" s="2"/>
      <c r="S110" s="2"/>
      <c r="T110" s="2"/>
      <c r="U110" s="2"/>
      <c r="V110" s="2"/>
      <c r="W110" s="2"/>
      <c r="X110" s="2"/>
      <c r="Y110" s="2"/>
      <c r="Z110" s="2"/>
      <c r="AA110" s="2"/>
      <c r="AB110" s="2"/>
    </row>
    <row r="111" spans="1:28" ht="12.75" hidden="1" customHeight="1" x14ac:dyDescent="0.35">
      <c r="A111" s="1"/>
      <c r="B111" s="1"/>
      <c r="C111" s="2"/>
      <c r="D111" s="1"/>
      <c r="E111" s="1"/>
      <c r="F111" s="1"/>
      <c r="G111" s="1"/>
      <c r="H111" s="2"/>
      <c r="I111" s="2"/>
      <c r="J111" s="2"/>
      <c r="K111" s="2"/>
      <c r="L111" s="2"/>
      <c r="M111" s="2"/>
      <c r="N111" s="2"/>
      <c r="O111" s="2"/>
      <c r="P111" s="2"/>
      <c r="Q111" s="2"/>
      <c r="R111" s="2"/>
      <c r="S111" s="2"/>
      <c r="T111" s="2"/>
      <c r="U111" s="2"/>
      <c r="V111" s="2"/>
      <c r="W111" s="2"/>
      <c r="X111" s="2"/>
      <c r="Y111" s="2"/>
      <c r="Z111" s="2"/>
      <c r="AA111" s="2"/>
      <c r="AB111" s="2"/>
    </row>
    <row r="112" spans="1:28" ht="12.75" hidden="1" customHeight="1" x14ac:dyDescent="0.35">
      <c r="A112" s="1"/>
      <c r="B112" s="1"/>
      <c r="C112" s="2"/>
      <c r="D112" s="1"/>
      <c r="E112" s="1"/>
      <c r="F112" s="1"/>
      <c r="G112" s="1"/>
      <c r="H112" s="2"/>
      <c r="I112" s="2"/>
      <c r="J112" s="2"/>
      <c r="K112" s="2"/>
      <c r="L112" s="2"/>
      <c r="M112" s="2"/>
      <c r="N112" s="2"/>
      <c r="O112" s="2"/>
      <c r="P112" s="2"/>
      <c r="Q112" s="2"/>
      <c r="R112" s="2"/>
      <c r="S112" s="2"/>
      <c r="T112" s="2"/>
      <c r="U112" s="2"/>
      <c r="V112" s="2"/>
      <c r="W112" s="2"/>
      <c r="X112" s="2"/>
      <c r="Y112" s="2"/>
      <c r="Z112" s="2"/>
      <c r="AA112" s="2"/>
      <c r="AB112" s="2"/>
    </row>
    <row r="113" spans="1:28" ht="12.75" hidden="1" customHeight="1" x14ac:dyDescent="0.35">
      <c r="A113" s="1"/>
      <c r="B113" s="1"/>
      <c r="C113" s="2"/>
      <c r="D113" s="1"/>
      <c r="E113" s="1"/>
      <c r="F113" s="1"/>
      <c r="G113" s="1"/>
      <c r="H113" s="2"/>
      <c r="I113" s="2"/>
      <c r="J113" s="2"/>
      <c r="K113" s="2"/>
      <c r="L113" s="2"/>
      <c r="M113" s="2"/>
      <c r="N113" s="2"/>
      <c r="O113" s="2"/>
      <c r="P113" s="2"/>
      <c r="Q113" s="2"/>
      <c r="R113" s="2"/>
      <c r="S113" s="2"/>
      <c r="T113" s="2"/>
      <c r="U113" s="2"/>
      <c r="V113" s="2"/>
      <c r="W113" s="2"/>
      <c r="X113" s="2"/>
      <c r="Y113" s="2"/>
      <c r="Z113" s="2"/>
      <c r="AA113" s="2"/>
      <c r="AB113" s="2"/>
    </row>
    <row r="114" spans="1:28" ht="12.75" hidden="1" customHeight="1" x14ac:dyDescent="0.35">
      <c r="A114" s="1"/>
      <c r="B114" s="1"/>
      <c r="C114" s="2"/>
      <c r="D114" s="1"/>
      <c r="E114" s="1"/>
      <c r="F114" s="1"/>
      <c r="G114" s="1"/>
      <c r="H114" s="2"/>
      <c r="I114" s="2"/>
      <c r="J114" s="2"/>
      <c r="K114" s="2"/>
      <c r="L114" s="2"/>
      <c r="M114" s="2"/>
      <c r="N114" s="2"/>
      <c r="O114" s="2"/>
      <c r="P114" s="2"/>
      <c r="Q114" s="2"/>
      <c r="R114" s="2"/>
      <c r="S114" s="2"/>
      <c r="T114" s="2"/>
      <c r="U114" s="2"/>
      <c r="V114" s="2"/>
      <c r="W114" s="2"/>
      <c r="X114" s="2"/>
      <c r="Y114" s="2"/>
      <c r="Z114" s="2"/>
      <c r="AA114" s="2"/>
      <c r="AB114" s="2"/>
    </row>
    <row r="115" spans="1:28" ht="12.75" hidden="1" customHeight="1" x14ac:dyDescent="0.35">
      <c r="A115" s="1"/>
      <c r="B115" s="1"/>
      <c r="C115" s="2"/>
      <c r="D115" s="1"/>
      <c r="E115" s="1"/>
      <c r="F115" s="1"/>
      <c r="G115" s="1"/>
      <c r="H115" s="2"/>
      <c r="I115" s="2"/>
      <c r="J115" s="2"/>
      <c r="K115" s="2"/>
      <c r="L115" s="2"/>
      <c r="M115" s="2"/>
      <c r="N115" s="2"/>
      <c r="O115" s="2"/>
      <c r="P115" s="2"/>
      <c r="Q115" s="2"/>
      <c r="R115" s="2"/>
      <c r="S115" s="2"/>
      <c r="T115" s="2"/>
      <c r="U115" s="2"/>
      <c r="V115" s="2"/>
      <c r="W115" s="2"/>
      <c r="X115" s="2"/>
      <c r="Y115" s="2"/>
      <c r="Z115" s="2"/>
      <c r="AA115" s="2"/>
      <c r="AB115" s="2"/>
    </row>
    <row r="116" spans="1:28" ht="12.75" hidden="1" customHeight="1" x14ac:dyDescent="0.35">
      <c r="A116" s="1"/>
      <c r="B116" s="1"/>
      <c r="C116" s="2"/>
      <c r="D116" s="1"/>
      <c r="E116" s="1"/>
      <c r="F116" s="1"/>
      <c r="G116" s="1"/>
      <c r="H116" s="2"/>
      <c r="I116" s="2"/>
      <c r="J116" s="2"/>
      <c r="K116" s="2"/>
      <c r="L116" s="2"/>
      <c r="M116" s="2"/>
      <c r="N116" s="2"/>
      <c r="O116" s="2"/>
      <c r="P116" s="2"/>
      <c r="Q116" s="2"/>
      <c r="R116" s="2"/>
      <c r="S116" s="2"/>
      <c r="T116" s="2"/>
      <c r="U116" s="2"/>
      <c r="V116" s="2"/>
      <c r="W116" s="2"/>
      <c r="X116" s="2"/>
      <c r="Y116" s="2"/>
      <c r="Z116" s="2"/>
      <c r="AA116" s="2"/>
      <c r="AB116" s="2"/>
    </row>
    <row r="117" spans="1:28" ht="12.75" hidden="1" customHeight="1" x14ac:dyDescent="0.35">
      <c r="A117" s="1"/>
      <c r="B117" s="1"/>
      <c r="C117" s="2"/>
      <c r="D117" s="1"/>
      <c r="E117" s="1"/>
      <c r="F117" s="1"/>
      <c r="G117" s="1"/>
      <c r="H117" s="2"/>
      <c r="I117" s="2"/>
      <c r="J117" s="2"/>
      <c r="K117" s="2"/>
      <c r="L117" s="2"/>
      <c r="M117" s="2"/>
      <c r="N117" s="2"/>
      <c r="O117" s="2"/>
      <c r="P117" s="2"/>
      <c r="Q117" s="2"/>
      <c r="R117" s="2"/>
      <c r="S117" s="2"/>
      <c r="T117" s="2"/>
      <c r="U117" s="2"/>
      <c r="V117" s="2"/>
      <c r="W117" s="2"/>
      <c r="X117" s="2"/>
      <c r="Y117" s="2"/>
      <c r="Z117" s="2"/>
      <c r="AA117" s="2"/>
      <c r="AB117" s="2"/>
    </row>
    <row r="118" spans="1:28" ht="12.75" hidden="1" customHeight="1" x14ac:dyDescent="0.35">
      <c r="A118" s="1"/>
      <c r="B118" s="1"/>
      <c r="C118" s="2"/>
      <c r="D118" s="1"/>
      <c r="E118" s="1"/>
      <c r="F118" s="1"/>
      <c r="G118" s="1"/>
      <c r="H118" s="2"/>
      <c r="I118" s="2"/>
      <c r="J118" s="2"/>
      <c r="K118" s="2"/>
      <c r="L118" s="2"/>
      <c r="M118" s="2"/>
      <c r="N118" s="2"/>
      <c r="O118" s="2"/>
      <c r="P118" s="2"/>
      <c r="Q118" s="2"/>
      <c r="R118" s="2"/>
      <c r="S118" s="2"/>
      <c r="T118" s="2"/>
      <c r="U118" s="2"/>
      <c r="V118" s="2"/>
      <c r="W118" s="2"/>
      <c r="X118" s="2"/>
      <c r="Y118" s="2"/>
      <c r="Z118" s="2"/>
      <c r="AA118" s="2"/>
      <c r="AB118" s="2"/>
    </row>
    <row r="119" spans="1:28" ht="12.75" hidden="1" customHeight="1" x14ac:dyDescent="0.35">
      <c r="A119" s="1"/>
      <c r="B119" s="1"/>
      <c r="C119" s="2"/>
      <c r="D119" s="1"/>
      <c r="E119" s="1"/>
      <c r="F119" s="1"/>
      <c r="G119" s="1"/>
      <c r="H119" s="2"/>
      <c r="I119" s="2"/>
      <c r="J119" s="2"/>
      <c r="K119" s="2"/>
      <c r="L119" s="2"/>
      <c r="M119" s="2"/>
      <c r="N119" s="2"/>
      <c r="O119" s="2"/>
      <c r="P119" s="2"/>
      <c r="Q119" s="2"/>
      <c r="R119" s="2"/>
      <c r="S119" s="2"/>
      <c r="T119" s="2"/>
      <c r="U119" s="2"/>
      <c r="V119" s="2"/>
      <c r="W119" s="2"/>
      <c r="X119" s="2"/>
      <c r="Y119" s="2"/>
      <c r="Z119" s="2"/>
      <c r="AA119" s="2"/>
      <c r="AB119" s="2"/>
    </row>
    <row r="120" spans="1:28" ht="12.75" hidden="1" customHeight="1" x14ac:dyDescent="0.35">
      <c r="A120" s="1"/>
      <c r="B120" s="1"/>
      <c r="C120" s="2"/>
      <c r="D120" s="1"/>
      <c r="E120" s="1"/>
      <c r="F120" s="1"/>
      <c r="G120" s="1"/>
      <c r="H120" s="2"/>
      <c r="I120" s="2"/>
      <c r="J120" s="2"/>
      <c r="K120" s="2"/>
      <c r="L120" s="2"/>
      <c r="M120" s="2"/>
      <c r="N120" s="2"/>
      <c r="O120" s="2"/>
      <c r="P120" s="2"/>
      <c r="Q120" s="2"/>
      <c r="R120" s="2"/>
      <c r="S120" s="2"/>
      <c r="T120" s="2"/>
      <c r="U120" s="2"/>
      <c r="V120" s="2"/>
      <c r="W120" s="2"/>
      <c r="X120" s="2"/>
      <c r="Y120" s="2"/>
      <c r="Z120" s="2"/>
      <c r="AA120" s="2"/>
      <c r="AB120" s="2"/>
    </row>
    <row r="121" spans="1:28" ht="12.75" hidden="1" customHeight="1" x14ac:dyDescent="0.35">
      <c r="A121" s="1"/>
      <c r="B121" s="1"/>
      <c r="C121" s="2"/>
      <c r="D121" s="1"/>
      <c r="E121" s="1"/>
      <c r="F121" s="1"/>
      <c r="G121" s="1"/>
      <c r="H121" s="2"/>
      <c r="I121" s="2"/>
      <c r="J121" s="2"/>
      <c r="K121" s="2"/>
      <c r="L121" s="2"/>
      <c r="M121" s="2"/>
      <c r="N121" s="2"/>
      <c r="O121" s="2"/>
      <c r="P121" s="2"/>
      <c r="Q121" s="2"/>
      <c r="R121" s="2"/>
      <c r="S121" s="2"/>
      <c r="T121" s="2"/>
      <c r="U121" s="2"/>
      <c r="V121" s="2"/>
      <c r="W121" s="2"/>
      <c r="X121" s="2"/>
      <c r="Y121" s="2"/>
      <c r="Z121" s="2"/>
      <c r="AA121" s="2"/>
      <c r="AB121" s="2"/>
    </row>
    <row r="122" spans="1:28" ht="12.75" hidden="1" customHeight="1" x14ac:dyDescent="0.35">
      <c r="A122" s="1"/>
      <c r="B122" s="1"/>
      <c r="C122" s="2"/>
      <c r="D122" s="1"/>
      <c r="E122" s="1"/>
      <c r="F122" s="1"/>
      <c r="G122" s="1"/>
      <c r="H122" s="2"/>
      <c r="I122" s="2"/>
      <c r="J122" s="2"/>
      <c r="K122" s="2"/>
      <c r="L122" s="2"/>
      <c r="M122" s="2"/>
      <c r="N122" s="2"/>
      <c r="O122" s="2"/>
      <c r="P122" s="2"/>
      <c r="Q122" s="2"/>
      <c r="R122" s="2"/>
      <c r="S122" s="2"/>
      <c r="T122" s="2"/>
      <c r="U122" s="2"/>
      <c r="V122" s="2"/>
      <c r="W122" s="2"/>
      <c r="X122" s="2"/>
      <c r="Y122" s="2"/>
      <c r="Z122" s="2"/>
      <c r="AA122" s="2"/>
      <c r="AB122" s="2"/>
    </row>
    <row r="123" spans="1:28" ht="12.75" hidden="1" customHeight="1" x14ac:dyDescent="0.35">
      <c r="A123" s="1"/>
      <c r="B123" s="1"/>
      <c r="C123" s="2"/>
      <c r="D123" s="1"/>
      <c r="E123" s="1"/>
      <c r="F123" s="1"/>
      <c r="G123" s="1"/>
      <c r="H123" s="2"/>
      <c r="I123" s="2"/>
      <c r="J123" s="2"/>
      <c r="K123" s="2"/>
      <c r="L123" s="2"/>
      <c r="M123" s="2"/>
      <c r="N123" s="2"/>
      <c r="O123" s="2"/>
      <c r="P123" s="2"/>
      <c r="Q123" s="2"/>
      <c r="R123" s="2"/>
      <c r="S123" s="2"/>
      <c r="T123" s="2"/>
      <c r="U123" s="2"/>
      <c r="V123" s="2"/>
      <c r="W123" s="2"/>
      <c r="X123" s="2"/>
      <c r="Y123" s="2"/>
      <c r="Z123" s="2"/>
      <c r="AA123" s="2"/>
      <c r="AB123" s="2"/>
    </row>
    <row r="124" spans="1:28" ht="12.75" hidden="1" customHeight="1" x14ac:dyDescent="0.35">
      <c r="A124" s="1"/>
      <c r="B124" s="1"/>
      <c r="C124" s="2"/>
      <c r="D124" s="1"/>
      <c r="E124" s="1"/>
      <c r="F124" s="1"/>
      <c r="G124" s="1"/>
      <c r="H124" s="2"/>
      <c r="I124" s="2"/>
      <c r="J124" s="2"/>
      <c r="K124" s="2"/>
      <c r="L124" s="2"/>
      <c r="M124" s="2"/>
      <c r="N124" s="2"/>
      <c r="O124" s="2"/>
      <c r="P124" s="2"/>
      <c r="Q124" s="2"/>
      <c r="R124" s="2"/>
      <c r="S124" s="2"/>
      <c r="T124" s="2"/>
      <c r="U124" s="2"/>
      <c r="V124" s="2"/>
      <c r="W124" s="2"/>
      <c r="X124" s="2"/>
      <c r="Y124" s="2"/>
      <c r="Z124" s="2"/>
      <c r="AA124" s="2"/>
      <c r="AB124" s="2"/>
    </row>
    <row r="125" spans="1:28" ht="12.75" hidden="1" customHeight="1" x14ac:dyDescent="0.35">
      <c r="A125" s="1"/>
      <c r="B125" s="1"/>
      <c r="C125" s="2"/>
      <c r="D125" s="1"/>
      <c r="E125" s="1"/>
      <c r="F125" s="1"/>
      <c r="G125" s="1"/>
      <c r="H125" s="2"/>
      <c r="I125" s="2"/>
      <c r="J125" s="2"/>
      <c r="K125" s="2"/>
      <c r="L125" s="2"/>
      <c r="M125" s="2"/>
      <c r="N125" s="2"/>
      <c r="O125" s="2"/>
      <c r="P125" s="2"/>
      <c r="Q125" s="2"/>
      <c r="R125" s="2"/>
      <c r="S125" s="2"/>
      <c r="T125" s="2"/>
      <c r="U125" s="2"/>
      <c r="V125" s="2"/>
      <c r="W125" s="2"/>
      <c r="X125" s="2"/>
      <c r="Y125" s="2"/>
      <c r="Z125" s="2"/>
      <c r="AA125" s="2"/>
      <c r="AB125" s="2"/>
    </row>
    <row r="126" spans="1:28" ht="12.75" hidden="1" customHeight="1" x14ac:dyDescent="0.35">
      <c r="A126" s="1"/>
      <c r="B126" s="1"/>
      <c r="C126" s="2"/>
      <c r="D126" s="1"/>
      <c r="E126" s="1"/>
      <c r="F126" s="1"/>
      <c r="G126" s="1"/>
      <c r="H126" s="2"/>
      <c r="I126" s="2"/>
      <c r="J126" s="2"/>
      <c r="K126" s="2"/>
      <c r="L126" s="2"/>
      <c r="M126" s="2"/>
      <c r="N126" s="2"/>
      <c r="O126" s="2"/>
      <c r="P126" s="2"/>
      <c r="Q126" s="2"/>
      <c r="R126" s="2"/>
      <c r="S126" s="2"/>
      <c r="T126" s="2"/>
      <c r="U126" s="2"/>
      <c r="V126" s="2"/>
      <c r="W126" s="2"/>
      <c r="X126" s="2"/>
      <c r="Y126" s="2"/>
      <c r="Z126" s="2"/>
      <c r="AA126" s="2"/>
      <c r="AB126" s="2"/>
    </row>
    <row r="127" spans="1:28" ht="12.75" hidden="1" customHeight="1" x14ac:dyDescent="0.35">
      <c r="A127" s="1"/>
      <c r="B127" s="1"/>
      <c r="C127" s="2"/>
      <c r="D127" s="1"/>
      <c r="E127" s="1"/>
      <c r="F127" s="1"/>
      <c r="G127" s="1"/>
      <c r="H127" s="2"/>
      <c r="I127" s="2"/>
      <c r="J127" s="2"/>
      <c r="K127" s="2"/>
      <c r="L127" s="2"/>
      <c r="M127" s="2"/>
      <c r="N127" s="2"/>
      <c r="O127" s="2"/>
      <c r="P127" s="2"/>
      <c r="Q127" s="2"/>
      <c r="R127" s="2"/>
      <c r="S127" s="2"/>
      <c r="T127" s="2"/>
      <c r="U127" s="2"/>
      <c r="V127" s="2"/>
      <c r="W127" s="2"/>
      <c r="X127" s="2"/>
      <c r="Y127" s="2"/>
      <c r="Z127" s="2"/>
      <c r="AA127" s="2"/>
      <c r="AB127" s="2"/>
    </row>
    <row r="128" spans="1:28" ht="12.75" hidden="1" customHeight="1" x14ac:dyDescent="0.35">
      <c r="A128" s="1"/>
      <c r="B128" s="1"/>
      <c r="C128" s="2"/>
      <c r="D128" s="1"/>
      <c r="E128" s="1"/>
      <c r="F128" s="1"/>
      <c r="G128" s="1"/>
      <c r="H128" s="2"/>
      <c r="I128" s="2"/>
      <c r="J128" s="2"/>
      <c r="K128" s="2"/>
      <c r="L128" s="2"/>
      <c r="M128" s="2"/>
      <c r="N128" s="2"/>
      <c r="O128" s="2"/>
      <c r="P128" s="2"/>
      <c r="Q128" s="2"/>
      <c r="R128" s="2"/>
      <c r="S128" s="2"/>
      <c r="T128" s="2"/>
      <c r="U128" s="2"/>
      <c r="V128" s="2"/>
      <c r="W128" s="2"/>
      <c r="X128" s="2"/>
      <c r="Y128" s="2"/>
      <c r="Z128" s="2"/>
      <c r="AA128" s="2"/>
      <c r="AB128" s="2"/>
    </row>
    <row r="129" spans="1:28" ht="12.75" hidden="1" customHeight="1" x14ac:dyDescent="0.35">
      <c r="A129" s="1"/>
      <c r="B129" s="1"/>
      <c r="C129" s="2"/>
      <c r="D129" s="1"/>
      <c r="E129" s="1"/>
      <c r="F129" s="1"/>
      <c r="G129" s="1"/>
      <c r="H129" s="2"/>
      <c r="I129" s="2"/>
      <c r="J129" s="2"/>
      <c r="K129" s="2"/>
      <c r="L129" s="2"/>
      <c r="M129" s="2"/>
      <c r="N129" s="2"/>
      <c r="O129" s="2"/>
      <c r="P129" s="2"/>
      <c r="Q129" s="2"/>
      <c r="R129" s="2"/>
      <c r="S129" s="2"/>
      <c r="T129" s="2"/>
      <c r="U129" s="2"/>
      <c r="V129" s="2"/>
      <c r="W129" s="2"/>
      <c r="X129" s="2"/>
      <c r="Y129" s="2"/>
      <c r="Z129" s="2"/>
      <c r="AA129" s="2"/>
      <c r="AB129" s="2"/>
    </row>
    <row r="130" spans="1:28" ht="12.75" hidden="1" customHeight="1" x14ac:dyDescent="0.35">
      <c r="A130" s="1"/>
      <c r="B130" s="1"/>
      <c r="C130" s="2"/>
      <c r="D130" s="1"/>
      <c r="E130" s="1"/>
      <c r="F130" s="1"/>
      <c r="G130" s="1"/>
      <c r="H130" s="2"/>
      <c r="I130" s="2"/>
      <c r="J130" s="2"/>
      <c r="K130" s="2"/>
      <c r="L130" s="2"/>
      <c r="M130" s="2"/>
      <c r="N130" s="2"/>
      <c r="O130" s="2"/>
      <c r="P130" s="2"/>
      <c r="Q130" s="2"/>
      <c r="R130" s="2"/>
      <c r="S130" s="2"/>
      <c r="T130" s="2"/>
      <c r="U130" s="2"/>
      <c r="V130" s="2"/>
      <c r="W130" s="2"/>
      <c r="X130" s="2"/>
      <c r="Y130" s="2"/>
      <c r="Z130" s="2"/>
      <c r="AA130" s="2"/>
      <c r="AB130" s="2"/>
    </row>
    <row r="131" spans="1:28" ht="12.75" hidden="1" customHeight="1" x14ac:dyDescent="0.35">
      <c r="A131" s="1"/>
      <c r="B131" s="1"/>
      <c r="C131" s="2"/>
      <c r="D131" s="1"/>
      <c r="E131" s="1"/>
      <c r="F131" s="1"/>
      <c r="G131" s="1"/>
      <c r="H131" s="2"/>
      <c r="I131" s="2"/>
      <c r="J131" s="2"/>
      <c r="K131" s="2"/>
      <c r="L131" s="2"/>
      <c r="M131" s="2"/>
      <c r="N131" s="2"/>
      <c r="O131" s="2"/>
      <c r="P131" s="2"/>
      <c r="Q131" s="2"/>
      <c r="R131" s="2"/>
      <c r="S131" s="2"/>
      <c r="T131" s="2"/>
      <c r="U131" s="2"/>
      <c r="V131" s="2"/>
      <c r="W131" s="2"/>
      <c r="X131" s="2"/>
      <c r="Y131" s="2"/>
      <c r="Z131" s="2"/>
      <c r="AA131" s="2"/>
      <c r="AB131" s="2"/>
    </row>
    <row r="132" spans="1:28" ht="12.75" hidden="1" customHeight="1" x14ac:dyDescent="0.35">
      <c r="A132" s="1"/>
      <c r="B132" s="1"/>
      <c r="C132" s="2"/>
      <c r="D132" s="1"/>
      <c r="E132" s="1"/>
      <c r="F132" s="1"/>
      <c r="G132" s="1"/>
      <c r="H132" s="2"/>
      <c r="I132" s="2"/>
      <c r="J132" s="2"/>
      <c r="K132" s="2"/>
      <c r="L132" s="2"/>
      <c r="M132" s="2"/>
      <c r="N132" s="2"/>
      <c r="O132" s="2"/>
      <c r="P132" s="2"/>
      <c r="Q132" s="2"/>
      <c r="R132" s="2"/>
      <c r="S132" s="2"/>
      <c r="T132" s="2"/>
      <c r="U132" s="2"/>
      <c r="V132" s="2"/>
      <c r="W132" s="2"/>
      <c r="X132" s="2"/>
      <c r="Y132" s="2"/>
      <c r="Z132" s="2"/>
      <c r="AA132" s="2"/>
      <c r="AB132" s="2"/>
    </row>
    <row r="133" spans="1:28" ht="12.75" hidden="1" customHeight="1" x14ac:dyDescent="0.35">
      <c r="A133" s="1"/>
      <c r="B133" s="1"/>
      <c r="C133" s="2"/>
      <c r="D133" s="1"/>
      <c r="E133" s="1"/>
      <c r="F133" s="1"/>
      <c r="G133" s="1"/>
      <c r="H133" s="2"/>
      <c r="I133" s="2"/>
      <c r="J133" s="2"/>
      <c r="K133" s="2"/>
      <c r="L133" s="2"/>
      <c r="M133" s="2"/>
      <c r="N133" s="2"/>
      <c r="O133" s="2"/>
      <c r="P133" s="2"/>
      <c r="Q133" s="2"/>
      <c r="R133" s="2"/>
      <c r="S133" s="2"/>
      <c r="T133" s="2"/>
      <c r="U133" s="2"/>
      <c r="V133" s="2"/>
      <c r="W133" s="2"/>
      <c r="X133" s="2"/>
      <c r="Y133" s="2"/>
      <c r="Z133" s="2"/>
      <c r="AA133" s="2"/>
      <c r="AB133" s="2"/>
    </row>
    <row r="134" spans="1:28" ht="12.75" hidden="1" customHeight="1" x14ac:dyDescent="0.35">
      <c r="A134" s="1"/>
      <c r="B134" s="1"/>
      <c r="C134" s="2"/>
      <c r="D134" s="1"/>
      <c r="E134" s="1"/>
      <c r="F134" s="1"/>
      <c r="G134" s="1"/>
      <c r="H134" s="2"/>
      <c r="I134" s="2"/>
      <c r="J134" s="2"/>
      <c r="K134" s="2"/>
      <c r="L134" s="2"/>
      <c r="M134" s="2"/>
      <c r="N134" s="2"/>
      <c r="O134" s="2"/>
      <c r="P134" s="2"/>
      <c r="Q134" s="2"/>
      <c r="R134" s="2"/>
      <c r="S134" s="2"/>
      <c r="T134" s="2"/>
      <c r="U134" s="2"/>
      <c r="V134" s="2"/>
      <c r="W134" s="2"/>
      <c r="X134" s="2"/>
      <c r="Y134" s="2"/>
      <c r="Z134" s="2"/>
      <c r="AA134" s="2"/>
      <c r="AB134" s="2"/>
    </row>
    <row r="135" spans="1:28" ht="12.75" hidden="1" customHeight="1" x14ac:dyDescent="0.35">
      <c r="A135" s="1"/>
      <c r="B135" s="1"/>
      <c r="C135" s="2"/>
      <c r="D135" s="1"/>
      <c r="E135" s="1"/>
      <c r="F135" s="1"/>
      <c r="G135" s="1"/>
      <c r="H135" s="2"/>
      <c r="I135" s="2"/>
      <c r="J135" s="2"/>
      <c r="K135" s="2"/>
      <c r="L135" s="2"/>
      <c r="M135" s="2"/>
      <c r="N135" s="2"/>
      <c r="O135" s="2"/>
      <c r="P135" s="2"/>
      <c r="Q135" s="2"/>
      <c r="R135" s="2"/>
      <c r="S135" s="2"/>
      <c r="T135" s="2"/>
      <c r="U135" s="2"/>
      <c r="V135" s="2"/>
      <c r="W135" s="2"/>
      <c r="X135" s="2"/>
      <c r="Y135" s="2"/>
      <c r="Z135" s="2"/>
      <c r="AA135" s="2"/>
      <c r="AB135" s="2"/>
    </row>
    <row r="136" spans="1:28" ht="12.75" hidden="1" customHeight="1" x14ac:dyDescent="0.35">
      <c r="A136" s="1"/>
      <c r="B136" s="1"/>
      <c r="C136" s="2"/>
      <c r="D136" s="1"/>
      <c r="E136" s="1"/>
      <c r="F136" s="1"/>
      <c r="G136" s="1"/>
      <c r="H136" s="2"/>
      <c r="I136" s="2"/>
      <c r="J136" s="2"/>
      <c r="K136" s="2"/>
      <c r="L136" s="2"/>
      <c r="M136" s="2"/>
      <c r="N136" s="2"/>
      <c r="O136" s="2"/>
      <c r="P136" s="2"/>
      <c r="Q136" s="2"/>
      <c r="R136" s="2"/>
      <c r="S136" s="2"/>
      <c r="T136" s="2"/>
      <c r="U136" s="2"/>
      <c r="V136" s="2"/>
      <c r="W136" s="2"/>
      <c r="X136" s="2"/>
      <c r="Y136" s="2"/>
      <c r="Z136" s="2"/>
      <c r="AA136" s="2"/>
      <c r="AB136" s="2"/>
    </row>
    <row r="137" spans="1:28" ht="12.75" hidden="1" customHeight="1" x14ac:dyDescent="0.35">
      <c r="A137" s="1"/>
      <c r="B137" s="1"/>
      <c r="C137" s="2"/>
      <c r="D137" s="1"/>
      <c r="E137" s="1"/>
      <c r="F137" s="1"/>
      <c r="G137" s="1"/>
      <c r="H137" s="2"/>
      <c r="I137" s="2"/>
      <c r="J137" s="2"/>
      <c r="K137" s="2"/>
      <c r="L137" s="2"/>
      <c r="M137" s="2"/>
      <c r="N137" s="2"/>
      <c r="O137" s="2"/>
      <c r="P137" s="2"/>
      <c r="Q137" s="2"/>
      <c r="R137" s="2"/>
      <c r="S137" s="2"/>
      <c r="T137" s="2"/>
      <c r="U137" s="2"/>
      <c r="V137" s="2"/>
      <c r="W137" s="2"/>
      <c r="X137" s="2"/>
      <c r="Y137" s="2"/>
      <c r="Z137" s="2"/>
      <c r="AA137" s="2"/>
      <c r="AB137" s="2"/>
    </row>
    <row r="138" spans="1:28" ht="12.75" hidden="1" customHeight="1" x14ac:dyDescent="0.35">
      <c r="A138" s="1"/>
      <c r="B138" s="1"/>
      <c r="C138" s="2"/>
      <c r="D138" s="1"/>
      <c r="E138" s="1"/>
      <c r="F138" s="1"/>
      <c r="G138" s="1"/>
      <c r="H138" s="2"/>
      <c r="I138" s="2"/>
      <c r="J138" s="2"/>
      <c r="K138" s="2"/>
      <c r="L138" s="2"/>
      <c r="M138" s="2"/>
      <c r="N138" s="2"/>
      <c r="O138" s="2"/>
      <c r="P138" s="2"/>
      <c r="Q138" s="2"/>
      <c r="R138" s="2"/>
      <c r="S138" s="2"/>
      <c r="T138" s="2"/>
      <c r="U138" s="2"/>
      <c r="V138" s="2"/>
      <c r="W138" s="2"/>
      <c r="X138" s="2"/>
      <c r="Y138" s="2"/>
      <c r="Z138" s="2"/>
      <c r="AA138" s="2"/>
      <c r="AB138" s="2"/>
    </row>
    <row r="139" spans="1:28" ht="12.75" hidden="1" customHeight="1" x14ac:dyDescent="0.35">
      <c r="A139" s="1"/>
      <c r="B139" s="1"/>
      <c r="C139" s="2"/>
      <c r="D139" s="1"/>
      <c r="E139" s="1"/>
      <c r="F139" s="1"/>
      <c r="G139" s="1"/>
      <c r="H139" s="2"/>
      <c r="I139" s="2"/>
      <c r="J139" s="2"/>
      <c r="K139" s="2"/>
      <c r="L139" s="2"/>
      <c r="M139" s="2"/>
      <c r="N139" s="2"/>
      <c r="O139" s="2"/>
      <c r="P139" s="2"/>
      <c r="Q139" s="2"/>
      <c r="R139" s="2"/>
      <c r="S139" s="2"/>
      <c r="T139" s="2"/>
      <c r="U139" s="2"/>
      <c r="V139" s="2"/>
      <c r="W139" s="2"/>
      <c r="X139" s="2"/>
      <c r="Y139" s="2"/>
      <c r="Z139" s="2"/>
      <c r="AA139" s="2"/>
      <c r="AB139" s="2"/>
    </row>
    <row r="140" spans="1:28" ht="12.75" hidden="1" customHeight="1" x14ac:dyDescent="0.35">
      <c r="A140" s="1"/>
      <c r="B140" s="1"/>
      <c r="C140" s="2"/>
      <c r="D140" s="1"/>
      <c r="E140" s="1"/>
      <c r="F140" s="1"/>
      <c r="G140" s="1"/>
      <c r="H140" s="2"/>
      <c r="I140" s="2"/>
      <c r="J140" s="2"/>
      <c r="K140" s="2"/>
      <c r="L140" s="2"/>
      <c r="M140" s="2"/>
      <c r="N140" s="2"/>
      <c r="O140" s="2"/>
      <c r="P140" s="2"/>
      <c r="Q140" s="2"/>
      <c r="R140" s="2"/>
      <c r="S140" s="2"/>
      <c r="T140" s="2"/>
      <c r="U140" s="2"/>
      <c r="V140" s="2"/>
      <c r="W140" s="2"/>
      <c r="X140" s="2"/>
      <c r="Y140" s="2"/>
      <c r="Z140" s="2"/>
      <c r="AA140" s="2"/>
      <c r="AB140" s="2"/>
    </row>
    <row r="141" spans="1:28" ht="12.75" hidden="1" customHeight="1" x14ac:dyDescent="0.35">
      <c r="A141" s="1"/>
      <c r="B141" s="1"/>
      <c r="C141" s="2"/>
      <c r="D141" s="1"/>
      <c r="E141" s="1"/>
      <c r="F141" s="1"/>
      <c r="G141" s="1"/>
      <c r="H141" s="2"/>
      <c r="I141" s="2"/>
      <c r="J141" s="2"/>
      <c r="K141" s="2"/>
      <c r="L141" s="2"/>
      <c r="M141" s="2"/>
      <c r="N141" s="2"/>
      <c r="O141" s="2"/>
      <c r="P141" s="2"/>
      <c r="Q141" s="2"/>
      <c r="R141" s="2"/>
      <c r="S141" s="2"/>
      <c r="T141" s="2"/>
      <c r="U141" s="2"/>
      <c r="V141" s="2"/>
      <c r="W141" s="2"/>
      <c r="X141" s="2"/>
      <c r="Y141" s="2"/>
      <c r="Z141" s="2"/>
      <c r="AA141" s="2"/>
      <c r="AB141" s="2"/>
    </row>
    <row r="142" spans="1:28" ht="12.75" hidden="1" customHeight="1" x14ac:dyDescent="0.35">
      <c r="A142" s="1"/>
      <c r="B142" s="1"/>
      <c r="C142" s="2"/>
      <c r="D142" s="1"/>
      <c r="E142" s="1"/>
      <c r="F142" s="1"/>
      <c r="G142" s="1"/>
      <c r="H142" s="2"/>
      <c r="I142" s="2"/>
      <c r="J142" s="2"/>
      <c r="K142" s="2"/>
      <c r="L142" s="2"/>
      <c r="M142" s="2"/>
      <c r="N142" s="2"/>
      <c r="O142" s="2"/>
      <c r="P142" s="2"/>
      <c r="Q142" s="2"/>
      <c r="R142" s="2"/>
      <c r="S142" s="2"/>
      <c r="T142" s="2"/>
      <c r="U142" s="2"/>
      <c r="V142" s="2"/>
      <c r="W142" s="2"/>
      <c r="X142" s="2"/>
      <c r="Y142" s="2"/>
      <c r="Z142" s="2"/>
      <c r="AA142" s="2"/>
      <c r="AB142" s="2"/>
    </row>
    <row r="143" spans="1:28" ht="12.75" hidden="1" customHeight="1" x14ac:dyDescent="0.35">
      <c r="A143" s="1"/>
      <c r="B143" s="1"/>
      <c r="C143" s="2"/>
      <c r="D143" s="1"/>
      <c r="E143" s="1"/>
      <c r="F143" s="1"/>
      <c r="G143" s="1"/>
      <c r="H143" s="2"/>
      <c r="I143" s="2"/>
      <c r="J143" s="2"/>
      <c r="K143" s="2"/>
      <c r="L143" s="2"/>
      <c r="M143" s="2"/>
      <c r="N143" s="2"/>
      <c r="O143" s="2"/>
      <c r="P143" s="2"/>
      <c r="Q143" s="2"/>
      <c r="R143" s="2"/>
      <c r="S143" s="2"/>
      <c r="T143" s="2"/>
      <c r="U143" s="2"/>
      <c r="V143" s="2"/>
      <c r="W143" s="2"/>
      <c r="X143" s="2"/>
      <c r="Y143" s="2"/>
      <c r="Z143" s="2"/>
      <c r="AA143" s="2"/>
      <c r="AB143" s="2"/>
    </row>
    <row r="144" spans="1:28" ht="12.75" hidden="1" customHeight="1" x14ac:dyDescent="0.35">
      <c r="A144" s="1"/>
      <c r="B144" s="1"/>
      <c r="C144" s="2"/>
      <c r="D144" s="1"/>
      <c r="E144" s="1"/>
      <c r="F144" s="1"/>
      <c r="G144" s="1"/>
      <c r="H144" s="2"/>
      <c r="I144" s="2"/>
      <c r="J144" s="2"/>
      <c r="K144" s="2"/>
      <c r="L144" s="2"/>
      <c r="M144" s="2"/>
      <c r="N144" s="2"/>
      <c r="O144" s="2"/>
      <c r="P144" s="2"/>
      <c r="Q144" s="2"/>
      <c r="R144" s="2"/>
      <c r="S144" s="2"/>
      <c r="T144" s="2"/>
      <c r="U144" s="2"/>
      <c r="V144" s="2"/>
      <c r="W144" s="2"/>
      <c r="X144" s="2"/>
      <c r="Y144" s="2"/>
      <c r="Z144" s="2"/>
      <c r="AA144" s="2"/>
      <c r="AB144" s="2"/>
    </row>
    <row r="145" spans="1:28" ht="12.75" hidden="1" customHeight="1" x14ac:dyDescent="0.35">
      <c r="A145" s="1"/>
      <c r="B145" s="1"/>
      <c r="C145" s="2"/>
      <c r="D145" s="1"/>
      <c r="E145" s="1"/>
      <c r="F145" s="1"/>
      <c r="G145" s="1"/>
      <c r="H145" s="2"/>
      <c r="I145" s="2"/>
      <c r="J145" s="2"/>
      <c r="K145" s="2"/>
      <c r="L145" s="2"/>
      <c r="M145" s="2"/>
      <c r="N145" s="2"/>
      <c r="O145" s="2"/>
      <c r="P145" s="2"/>
      <c r="Q145" s="2"/>
      <c r="R145" s="2"/>
      <c r="S145" s="2"/>
      <c r="T145" s="2"/>
      <c r="U145" s="2"/>
      <c r="V145" s="2"/>
      <c r="W145" s="2"/>
      <c r="X145" s="2"/>
      <c r="Y145" s="2"/>
      <c r="Z145" s="2"/>
      <c r="AA145" s="2"/>
      <c r="AB145" s="2"/>
    </row>
    <row r="146" spans="1:28" ht="12.75" hidden="1" customHeight="1" x14ac:dyDescent="0.35">
      <c r="A146" s="1"/>
      <c r="B146" s="1"/>
      <c r="C146" s="2"/>
      <c r="D146" s="1"/>
      <c r="E146" s="1"/>
      <c r="F146" s="1"/>
      <c r="G146" s="1"/>
      <c r="H146" s="2"/>
      <c r="I146" s="2"/>
      <c r="J146" s="2"/>
      <c r="K146" s="2"/>
      <c r="L146" s="2"/>
      <c r="M146" s="2"/>
      <c r="N146" s="2"/>
      <c r="O146" s="2"/>
      <c r="P146" s="2"/>
      <c r="Q146" s="2"/>
      <c r="R146" s="2"/>
      <c r="S146" s="2"/>
      <c r="T146" s="2"/>
      <c r="U146" s="2"/>
      <c r="V146" s="2"/>
      <c r="W146" s="2"/>
      <c r="X146" s="2"/>
      <c r="Y146" s="2"/>
      <c r="Z146" s="2"/>
      <c r="AA146" s="2"/>
      <c r="AB146" s="2"/>
    </row>
    <row r="147" spans="1:28" ht="12.75" hidden="1" customHeight="1" x14ac:dyDescent="0.35">
      <c r="A147" s="1"/>
      <c r="B147" s="1"/>
      <c r="C147" s="2"/>
      <c r="D147" s="1"/>
      <c r="E147" s="1"/>
      <c r="F147" s="1"/>
      <c r="G147" s="1"/>
      <c r="H147" s="2"/>
      <c r="I147" s="2"/>
      <c r="J147" s="2"/>
      <c r="K147" s="2"/>
      <c r="L147" s="2"/>
      <c r="M147" s="2"/>
      <c r="N147" s="2"/>
      <c r="O147" s="2"/>
      <c r="P147" s="2"/>
      <c r="Q147" s="2"/>
      <c r="R147" s="2"/>
      <c r="S147" s="2"/>
      <c r="T147" s="2"/>
      <c r="U147" s="2"/>
      <c r="V147" s="2"/>
      <c r="W147" s="2"/>
      <c r="X147" s="2"/>
      <c r="Y147" s="2"/>
      <c r="Z147" s="2"/>
      <c r="AA147" s="2"/>
      <c r="AB147" s="2"/>
    </row>
    <row r="148" spans="1:28" ht="12.75" hidden="1" customHeight="1" x14ac:dyDescent="0.35">
      <c r="A148" s="1"/>
      <c r="B148" s="1"/>
      <c r="C148" s="2"/>
      <c r="D148" s="1"/>
      <c r="E148" s="1"/>
      <c r="F148" s="1"/>
      <c r="G148" s="1"/>
      <c r="H148" s="2"/>
      <c r="I148" s="2"/>
      <c r="J148" s="2"/>
      <c r="K148" s="2"/>
      <c r="L148" s="2"/>
      <c r="M148" s="2"/>
      <c r="N148" s="2"/>
      <c r="O148" s="2"/>
      <c r="P148" s="2"/>
      <c r="Q148" s="2"/>
      <c r="R148" s="2"/>
      <c r="S148" s="2"/>
      <c r="T148" s="2"/>
      <c r="U148" s="2"/>
      <c r="V148" s="2"/>
      <c r="W148" s="2"/>
      <c r="X148" s="2"/>
      <c r="Y148" s="2"/>
      <c r="Z148" s="2"/>
      <c r="AA148" s="2"/>
      <c r="AB148" s="2"/>
    </row>
    <row r="149" spans="1:28" ht="12.75" hidden="1" customHeight="1" x14ac:dyDescent="0.35">
      <c r="A149" s="1"/>
      <c r="B149" s="1"/>
      <c r="C149" s="2"/>
      <c r="D149" s="1"/>
      <c r="E149" s="1"/>
      <c r="F149" s="1"/>
      <c r="G149" s="1"/>
      <c r="H149" s="2"/>
      <c r="I149" s="2"/>
      <c r="J149" s="2"/>
      <c r="K149" s="2"/>
      <c r="L149" s="2"/>
      <c r="M149" s="2"/>
      <c r="N149" s="2"/>
      <c r="O149" s="2"/>
      <c r="P149" s="2"/>
      <c r="Q149" s="2"/>
      <c r="R149" s="2"/>
      <c r="S149" s="2"/>
      <c r="T149" s="2"/>
      <c r="U149" s="2"/>
      <c r="V149" s="2"/>
      <c r="W149" s="2"/>
      <c r="X149" s="2"/>
      <c r="Y149" s="2"/>
      <c r="Z149" s="2"/>
      <c r="AA149" s="2"/>
      <c r="AB149" s="2"/>
    </row>
    <row r="150" spans="1:28" ht="12.75" hidden="1" customHeight="1" x14ac:dyDescent="0.35">
      <c r="A150" s="1"/>
      <c r="B150" s="1"/>
      <c r="C150" s="2"/>
      <c r="D150" s="1"/>
      <c r="E150" s="1"/>
      <c r="F150" s="1"/>
      <c r="G150" s="1"/>
      <c r="H150" s="2"/>
      <c r="I150" s="2"/>
      <c r="J150" s="2"/>
      <c r="K150" s="2"/>
      <c r="L150" s="2"/>
      <c r="M150" s="2"/>
      <c r="N150" s="2"/>
      <c r="O150" s="2"/>
      <c r="P150" s="2"/>
      <c r="Q150" s="2"/>
      <c r="R150" s="2"/>
      <c r="S150" s="2"/>
      <c r="T150" s="2"/>
      <c r="U150" s="2"/>
      <c r="V150" s="2"/>
      <c r="W150" s="2"/>
      <c r="X150" s="2"/>
      <c r="Y150" s="2"/>
      <c r="Z150" s="2"/>
      <c r="AA150" s="2"/>
      <c r="AB150" s="2"/>
    </row>
    <row r="151" spans="1:28" ht="12.75" hidden="1" customHeight="1" x14ac:dyDescent="0.35">
      <c r="A151" s="1"/>
      <c r="B151" s="1"/>
      <c r="C151" s="2"/>
      <c r="D151" s="1"/>
      <c r="E151" s="1"/>
      <c r="F151" s="1"/>
      <c r="G151" s="1"/>
      <c r="H151" s="2"/>
      <c r="I151" s="2"/>
      <c r="J151" s="2"/>
      <c r="K151" s="2"/>
      <c r="L151" s="2"/>
      <c r="M151" s="2"/>
      <c r="N151" s="2"/>
      <c r="O151" s="2"/>
      <c r="P151" s="2"/>
      <c r="Q151" s="2"/>
      <c r="R151" s="2"/>
      <c r="S151" s="2"/>
      <c r="T151" s="2"/>
      <c r="U151" s="2"/>
      <c r="V151" s="2"/>
      <c r="W151" s="2"/>
      <c r="X151" s="2"/>
      <c r="Y151" s="2"/>
      <c r="Z151" s="2"/>
      <c r="AA151" s="2"/>
      <c r="AB151" s="2"/>
    </row>
    <row r="152" spans="1:28" ht="12.75" hidden="1" customHeight="1" x14ac:dyDescent="0.35">
      <c r="A152" s="1"/>
      <c r="B152" s="1"/>
      <c r="C152" s="2"/>
      <c r="D152" s="1"/>
      <c r="E152" s="1"/>
      <c r="F152" s="1"/>
      <c r="G152" s="1"/>
      <c r="H152" s="2"/>
      <c r="I152" s="2"/>
      <c r="J152" s="2"/>
      <c r="K152" s="2"/>
      <c r="L152" s="2"/>
      <c r="M152" s="2"/>
      <c r="N152" s="2"/>
      <c r="O152" s="2"/>
      <c r="P152" s="2"/>
      <c r="Q152" s="2"/>
      <c r="R152" s="2"/>
      <c r="S152" s="2"/>
      <c r="T152" s="2"/>
      <c r="U152" s="2"/>
      <c r="V152" s="2"/>
      <c r="W152" s="2"/>
      <c r="X152" s="2"/>
      <c r="Y152" s="2"/>
      <c r="Z152" s="2"/>
      <c r="AA152" s="2"/>
      <c r="AB152" s="2"/>
    </row>
    <row r="153" spans="1:28" ht="12.75" hidden="1" customHeight="1" x14ac:dyDescent="0.35">
      <c r="A153" s="1"/>
      <c r="B153" s="1"/>
      <c r="C153" s="2"/>
      <c r="D153" s="1"/>
      <c r="E153" s="1"/>
      <c r="F153" s="1"/>
      <c r="G153" s="1"/>
      <c r="H153" s="2"/>
      <c r="I153" s="2"/>
      <c r="J153" s="2"/>
      <c r="K153" s="2"/>
      <c r="L153" s="2"/>
      <c r="M153" s="2"/>
      <c r="N153" s="2"/>
      <c r="O153" s="2"/>
      <c r="P153" s="2"/>
      <c r="Q153" s="2"/>
      <c r="R153" s="2"/>
      <c r="S153" s="2"/>
      <c r="T153" s="2"/>
      <c r="U153" s="2"/>
      <c r="V153" s="2"/>
      <c r="W153" s="2"/>
      <c r="X153" s="2"/>
      <c r="Y153" s="2"/>
      <c r="Z153" s="2"/>
      <c r="AA153" s="2"/>
      <c r="AB153" s="2"/>
    </row>
    <row r="154" spans="1:28" ht="12.75" hidden="1" customHeight="1" x14ac:dyDescent="0.35">
      <c r="A154" s="1"/>
      <c r="B154" s="1"/>
      <c r="C154" s="2"/>
      <c r="D154" s="1"/>
      <c r="E154" s="1"/>
      <c r="F154" s="1"/>
      <c r="G154" s="1"/>
      <c r="H154" s="2"/>
      <c r="I154" s="2"/>
      <c r="J154" s="2"/>
      <c r="K154" s="2"/>
      <c r="L154" s="2"/>
      <c r="M154" s="2"/>
      <c r="N154" s="2"/>
      <c r="O154" s="2"/>
      <c r="P154" s="2"/>
      <c r="Q154" s="2"/>
      <c r="R154" s="2"/>
      <c r="S154" s="2"/>
      <c r="T154" s="2"/>
      <c r="U154" s="2"/>
      <c r="V154" s="2"/>
      <c r="W154" s="2"/>
      <c r="X154" s="2"/>
      <c r="Y154" s="2"/>
      <c r="Z154" s="2"/>
      <c r="AA154" s="2"/>
      <c r="AB154" s="2"/>
    </row>
    <row r="155" spans="1:28" ht="12.75" hidden="1" customHeight="1" x14ac:dyDescent="0.35">
      <c r="A155" s="1"/>
      <c r="B155" s="1"/>
      <c r="C155" s="2"/>
      <c r="D155" s="1"/>
      <c r="E155" s="1"/>
      <c r="F155" s="1"/>
      <c r="G155" s="1"/>
      <c r="H155" s="2"/>
      <c r="I155" s="2"/>
      <c r="J155" s="2"/>
      <c r="K155" s="2"/>
      <c r="L155" s="2"/>
      <c r="M155" s="2"/>
      <c r="N155" s="2"/>
      <c r="O155" s="2"/>
      <c r="P155" s="2"/>
      <c r="Q155" s="2"/>
      <c r="R155" s="2"/>
      <c r="S155" s="2"/>
      <c r="T155" s="2"/>
      <c r="U155" s="2"/>
      <c r="V155" s="2"/>
      <c r="W155" s="2"/>
      <c r="X155" s="2"/>
      <c r="Y155" s="2"/>
      <c r="Z155" s="2"/>
      <c r="AA155" s="2"/>
      <c r="AB155" s="2"/>
    </row>
    <row r="156" spans="1:28" ht="12.75" hidden="1" customHeight="1" x14ac:dyDescent="0.35">
      <c r="A156" s="1"/>
      <c r="B156" s="1"/>
      <c r="C156" s="2"/>
      <c r="D156" s="1"/>
      <c r="E156" s="1"/>
      <c r="F156" s="1"/>
      <c r="G156" s="1"/>
      <c r="H156" s="2"/>
      <c r="I156" s="2"/>
      <c r="J156" s="2"/>
      <c r="K156" s="2"/>
      <c r="L156" s="2"/>
      <c r="M156" s="2"/>
      <c r="N156" s="2"/>
      <c r="O156" s="2"/>
      <c r="P156" s="2"/>
      <c r="Q156" s="2"/>
      <c r="R156" s="2"/>
      <c r="S156" s="2"/>
      <c r="T156" s="2"/>
      <c r="U156" s="2"/>
      <c r="V156" s="2"/>
      <c r="W156" s="2"/>
      <c r="X156" s="2"/>
      <c r="Y156" s="2"/>
      <c r="Z156" s="2"/>
      <c r="AA156" s="2"/>
      <c r="AB156" s="2"/>
    </row>
    <row r="157" spans="1:28" ht="12.75" hidden="1" customHeight="1" x14ac:dyDescent="0.35">
      <c r="A157" s="1"/>
      <c r="B157" s="1"/>
      <c r="C157" s="2"/>
      <c r="D157" s="1"/>
      <c r="E157" s="1"/>
      <c r="F157" s="1"/>
      <c r="G157" s="1"/>
      <c r="H157" s="2"/>
      <c r="I157" s="2"/>
      <c r="J157" s="2"/>
      <c r="K157" s="2"/>
      <c r="L157" s="2"/>
      <c r="M157" s="2"/>
      <c r="N157" s="2"/>
      <c r="O157" s="2"/>
      <c r="P157" s="2"/>
      <c r="Q157" s="2"/>
      <c r="R157" s="2"/>
      <c r="S157" s="2"/>
      <c r="T157" s="2"/>
      <c r="U157" s="2"/>
      <c r="V157" s="2"/>
      <c r="W157" s="2"/>
      <c r="X157" s="2"/>
      <c r="Y157" s="2"/>
      <c r="Z157" s="2"/>
      <c r="AA157" s="2"/>
      <c r="AB157" s="2"/>
    </row>
    <row r="158" spans="1:28" ht="12.75" hidden="1" customHeight="1" x14ac:dyDescent="0.35">
      <c r="A158" s="1"/>
      <c r="B158" s="1"/>
      <c r="C158" s="2"/>
      <c r="D158" s="1"/>
      <c r="E158" s="1"/>
      <c r="F158" s="1"/>
      <c r="G158" s="1"/>
      <c r="H158" s="2"/>
      <c r="I158" s="2"/>
      <c r="J158" s="2"/>
      <c r="K158" s="2"/>
      <c r="L158" s="2"/>
      <c r="M158" s="2"/>
      <c r="N158" s="2"/>
      <c r="O158" s="2"/>
      <c r="P158" s="2"/>
      <c r="Q158" s="2"/>
      <c r="R158" s="2"/>
      <c r="S158" s="2"/>
      <c r="T158" s="2"/>
      <c r="U158" s="2"/>
      <c r="V158" s="2"/>
      <c r="W158" s="2"/>
      <c r="X158" s="2"/>
      <c r="Y158" s="2"/>
      <c r="Z158" s="2"/>
      <c r="AA158" s="2"/>
      <c r="AB158" s="2"/>
    </row>
    <row r="159" spans="1:28" ht="12.75" hidden="1" customHeight="1" x14ac:dyDescent="0.35">
      <c r="A159" s="1"/>
      <c r="B159" s="1"/>
      <c r="C159" s="2"/>
      <c r="D159" s="1"/>
      <c r="E159" s="1"/>
      <c r="F159" s="1"/>
      <c r="G159" s="1"/>
      <c r="H159" s="2"/>
      <c r="I159" s="2"/>
      <c r="J159" s="2"/>
      <c r="K159" s="2"/>
      <c r="L159" s="2"/>
      <c r="M159" s="2"/>
      <c r="N159" s="2"/>
      <c r="O159" s="2"/>
      <c r="P159" s="2"/>
      <c r="Q159" s="2"/>
      <c r="R159" s="2"/>
      <c r="S159" s="2"/>
      <c r="T159" s="2"/>
      <c r="U159" s="2"/>
      <c r="V159" s="2"/>
      <c r="W159" s="2"/>
      <c r="X159" s="2"/>
      <c r="Y159" s="2"/>
      <c r="Z159" s="2"/>
      <c r="AA159" s="2"/>
      <c r="AB159" s="2"/>
    </row>
    <row r="160" spans="1:28" ht="12.75" hidden="1" customHeight="1" x14ac:dyDescent="0.35">
      <c r="A160" s="1"/>
      <c r="B160" s="1"/>
      <c r="C160" s="2"/>
      <c r="D160" s="1"/>
      <c r="E160" s="1"/>
      <c r="F160" s="1"/>
      <c r="G160" s="1"/>
      <c r="H160" s="2"/>
      <c r="I160" s="2"/>
      <c r="J160" s="2"/>
      <c r="K160" s="2"/>
      <c r="L160" s="2"/>
      <c r="M160" s="2"/>
      <c r="N160" s="2"/>
      <c r="O160" s="2"/>
      <c r="P160" s="2"/>
      <c r="Q160" s="2"/>
      <c r="R160" s="2"/>
      <c r="S160" s="2"/>
      <c r="T160" s="2"/>
      <c r="U160" s="2"/>
      <c r="V160" s="2"/>
      <c r="W160" s="2"/>
      <c r="X160" s="2"/>
      <c r="Y160" s="2"/>
      <c r="Z160" s="2"/>
      <c r="AA160" s="2"/>
      <c r="AB160" s="2"/>
    </row>
    <row r="161" spans="1:28" ht="12.75" hidden="1" customHeight="1" x14ac:dyDescent="0.35">
      <c r="A161" s="1"/>
      <c r="B161" s="1"/>
      <c r="C161" s="2"/>
      <c r="D161" s="1"/>
      <c r="E161" s="1"/>
      <c r="F161" s="1"/>
      <c r="G161" s="1"/>
      <c r="H161" s="2"/>
      <c r="I161" s="2"/>
      <c r="J161" s="2"/>
      <c r="K161" s="2"/>
      <c r="L161" s="2"/>
      <c r="M161" s="2"/>
      <c r="N161" s="2"/>
      <c r="O161" s="2"/>
      <c r="P161" s="2"/>
      <c r="Q161" s="2"/>
      <c r="R161" s="2"/>
      <c r="S161" s="2"/>
      <c r="T161" s="2"/>
      <c r="U161" s="2"/>
      <c r="V161" s="2"/>
      <c r="W161" s="2"/>
      <c r="X161" s="2"/>
      <c r="Y161" s="2"/>
      <c r="Z161" s="2"/>
      <c r="AA161" s="2"/>
      <c r="AB161" s="2"/>
    </row>
    <row r="162" spans="1:28" ht="12.75" hidden="1" customHeight="1" x14ac:dyDescent="0.35">
      <c r="A162" s="1"/>
      <c r="B162" s="1"/>
      <c r="C162" s="2"/>
      <c r="D162" s="1"/>
      <c r="E162" s="1"/>
      <c r="F162" s="1"/>
      <c r="G162" s="1"/>
      <c r="H162" s="2"/>
      <c r="I162" s="2"/>
      <c r="J162" s="2"/>
      <c r="K162" s="2"/>
      <c r="L162" s="2"/>
      <c r="M162" s="2"/>
      <c r="N162" s="2"/>
      <c r="O162" s="2"/>
      <c r="P162" s="2"/>
      <c r="Q162" s="2"/>
      <c r="R162" s="2"/>
      <c r="S162" s="2"/>
      <c r="T162" s="2"/>
      <c r="U162" s="2"/>
      <c r="V162" s="2"/>
      <c r="W162" s="2"/>
      <c r="X162" s="2"/>
      <c r="Y162" s="2"/>
      <c r="Z162" s="2"/>
      <c r="AA162" s="2"/>
      <c r="AB162" s="2"/>
    </row>
    <row r="163" spans="1:28" ht="12.75" hidden="1" customHeight="1" x14ac:dyDescent="0.35">
      <c r="A163" s="1"/>
      <c r="B163" s="1"/>
      <c r="C163" s="2"/>
      <c r="D163" s="1"/>
      <c r="E163" s="1"/>
      <c r="F163" s="1"/>
      <c r="G163" s="1"/>
      <c r="H163" s="2"/>
      <c r="I163" s="2"/>
      <c r="J163" s="2"/>
      <c r="K163" s="2"/>
      <c r="L163" s="2"/>
      <c r="M163" s="2"/>
      <c r="N163" s="2"/>
      <c r="O163" s="2"/>
      <c r="P163" s="2"/>
      <c r="Q163" s="2"/>
      <c r="R163" s="2"/>
      <c r="S163" s="2"/>
      <c r="T163" s="2"/>
      <c r="U163" s="2"/>
      <c r="V163" s="2"/>
      <c r="W163" s="2"/>
      <c r="X163" s="2"/>
      <c r="Y163" s="2"/>
      <c r="Z163" s="2"/>
      <c r="AA163" s="2"/>
      <c r="AB163" s="2"/>
    </row>
    <row r="164" spans="1:28" ht="12.75" hidden="1" customHeight="1" x14ac:dyDescent="0.35">
      <c r="A164" s="1"/>
      <c r="B164" s="1"/>
      <c r="C164" s="2"/>
      <c r="D164" s="1"/>
      <c r="E164" s="1"/>
      <c r="F164" s="1"/>
      <c r="G164" s="1"/>
      <c r="H164" s="2"/>
      <c r="I164" s="2"/>
      <c r="J164" s="2"/>
      <c r="K164" s="2"/>
      <c r="L164" s="2"/>
      <c r="M164" s="2"/>
      <c r="N164" s="2"/>
      <c r="O164" s="2"/>
      <c r="P164" s="2"/>
      <c r="Q164" s="2"/>
      <c r="R164" s="2"/>
      <c r="S164" s="2"/>
      <c r="T164" s="2"/>
      <c r="U164" s="2"/>
      <c r="V164" s="2"/>
      <c r="W164" s="2"/>
      <c r="X164" s="2"/>
      <c r="Y164" s="2"/>
      <c r="Z164" s="2"/>
      <c r="AA164" s="2"/>
      <c r="AB164" s="2"/>
    </row>
    <row r="165" spans="1:28" ht="12.75" hidden="1" customHeight="1" x14ac:dyDescent="0.35">
      <c r="A165" s="1"/>
      <c r="B165" s="1"/>
      <c r="C165" s="2"/>
      <c r="D165" s="1"/>
      <c r="E165" s="1"/>
      <c r="F165" s="1"/>
      <c r="G165" s="1"/>
      <c r="H165" s="2"/>
      <c r="I165" s="2"/>
      <c r="J165" s="2"/>
      <c r="K165" s="2"/>
      <c r="L165" s="2"/>
      <c r="M165" s="2"/>
      <c r="N165" s="2"/>
      <c r="O165" s="2"/>
      <c r="P165" s="2"/>
      <c r="Q165" s="2"/>
      <c r="R165" s="2"/>
      <c r="S165" s="2"/>
      <c r="T165" s="2"/>
      <c r="U165" s="2"/>
      <c r="V165" s="2"/>
      <c r="W165" s="2"/>
      <c r="X165" s="2"/>
      <c r="Y165" s="2"/>
      <c r="Z165" s="2"/>
      <c r="AA165" s="2"/>
      <c r="AB165" s="2"/>
    </row>
    <row r="166" spans="1:28" ht="12.75" hidden="1" customHeight="1" x14ac:dyDescent="0.35">
      <c r="A166" s="1"/>
      <c r="B166" s="1"/>
      <c r="C166" s="2"/>
      <c r="D166" s="1"/>
      <c r="E166" s="1"/>
      <c r="F166" s="1"/>
      <c r="G166" s="1"/>
      <c r="H166" s="2"/>
      <c r="I166" s="2"/>
      <c r="J166" s="2"/>
      <c r="K166" s="2"/>
      <c r="L166" s="2"/>
      <c r="M166" s="2"/>
      <c r="N166" s="2"/>
      <c r="O166" s="2"/>
      <c r="P166" s="2"/>
      <c r="Q166" s="2"/>
      <c r="R166" s="2"/>
      <c r="S166" s="2"/>
      <c r="T166" s="2"/>
      <c r="U166" s="2"/>
      <c r="V166" s="2"/>
      <c r="W166" s="2"/>
      <c r="X166" s="2"/>
      <c r="Y166" s="2"/>
      <c r="Z166" s="2"/>
      <c r="AA166" s="2"/>
      <c r="AB166" s="2"/>
    </row>
    <row r="167" spans="1:28" ht="12.75" hidden="1" customHeight="1" x14ac:dyDescent="0.35">
      <c r="A167" s="1"/>
      <c r="B167" s="1"/>
      <c r="C167" s="2"/>
      <c r="D167" s="1"/>
      <c r="E167" s="1"/>
      <c r="F167" s="1"/>
      <c r="G167" s="1"/>
      <c r="H167" s="2"/>
      <c r="I167" s="2"/>
      <c r="J167" s="2"/>
      <c r="K167" s="2"/>
      <c r="L167" s="2"/>
      <c r="M167" s="2"/>
      <c r="N167" s="2"/>
      <c r="O167" s="2"/>
      <c r="P167" s="2"/>
      <c r="Q167" s="2"/>
      <c r="R167" s="2"/>
      <c r="S167" s="2"/>
      <c r="T167" s="2"/>
      <c r="U167" s="2"/>
      <c r="V167" s="2"/>
      <c r="W167" s="2"/>
      <c r="X167" s="2"/>
      <c r="Y167" s="2"/>
      <c r="Z167" s="2"/>
      <c r="AA167" s="2"/>
      <c r="AB167" s="2"/>
    </row>
    <row r="168" spans="1:28" ht="12.75" hidden="1" customHeight="1" x14ac:dyDescent="0.35">
      <c r="A168" s="1"/>
      <c r="B168" s="1"/>
      <c r="C168" s="2"/>
      <c r="D168" s="1"/>
      <c r="E168" s="1"/>
      <c r="F168" s="1"/>
      <c r="G168" s="1"/>
      <c r="H168" s="2"/>
      <c r="I168" s="2"/>
      <c r="J168" s="2"/>
      <c r="K168" s="2"/>
      <c r="L168" s="2"/>
      <c r="M168" s="2"/>
      <c r="N168" s="2"/>
      <c r="O168" s="2"/>
      <c r="P168" s="2"/>
      <c r="Q168" s="2"/>
      <c r="R168" s="2"/>
      <c r="S168" s="2"/>
      <c r="T168" s="2"/>
      <c r="U168" s="2"/>
      <c r="V168" s="2"/>
      <c r="W168" s="2"/>
      <c r="X168" s="2"/>
      <c r="Y168" s="2"/>
      <c r="Z168" s="2"/>
      <c r="AA168" s="2"/>
      <c r="AB168" s="2"/>
    </row>
    <row r="169" spans="1:28" ht="12.75" hidden="1" customHeight="1" x14ac:dyDescent="0.35">
      <c r="A169" s="1"/>
      <c r="B169" s="1"/>
      <c r="C169" s="2"/>
      <c r="D169" s="1"/>
      <c r="E169" s="1"/>
      <c r="F169" s="1"/>
      <c r="G169" s="1"/>
      <c r="H169" s="2"/>
      <c r="I169" s="2"/>
      <c r="J169" s="2"/>
      <c r="K169" s="2"/>
      <c r="L169" s="2"/>
      <c r="M169" s="2"/>
      <c r="N169" s="2"/>
      <c r="O169" s="2"/>
      <c r="P169" s="2"/>
      <c r="Q169" s="2"/>
      <c r="R169" s="2"/>
      <c r="S169" s="2"/>
      <c r="T169" s="2"/>
      <c r="U169" s="2"/>
      <c r="V169" s="2"/>
      <c r="W169" s="2"/>
      <c r="X169" s="2"/>
      <c r="Y169" s="2"/>
      <c r="Z169" s="2"/>
      <c r="AA169" s="2"/>
      <c r="AB169" s="2"/>
    </row>
    <row r="170" spans="1:28" ht="12.75" hidden="1" customHeight="1" x14ac:dyDescent="0.35">
      <c r="A170" s="1"/>
      <c r="B170" s="1"/>
      <c r="C170" s="2"/>
      <c r="D170" s="1"/>
      <c r="E170" s="1"/>
      <c r="F170" s="1"/>
      <c r="G170" s="1"/>
      <c r="H170" s="2"/>
      <c r="I170" s="2"/>
      <c r="J170" s="2"/>
      <c r="K170" s="2"/>
      <c r="L170" s="2"/>
      <c r="M170" s="2"/>
      <c r="N170" s="2"/>
      <c r="O170" s="2"/>
      <c r="P170" s="2"/>
      <c r="Q170" s="2"/>
      <c r="R170" s="2"/>
      <c r="S170" s="2"/>
      <c r="T170" s="2"/>
      <c r="U170" s="2"/>
      <c r="V170" s="2"/>
      <c r="W170" s="2"/>
      <c r="X170" s="2"/>
      <c r="Y170" s="2"/>
      <c r="Z170" s="2"/>
      <c r="AA170" s="2"/>
      <c r="AB170" s="2"/>
    </row>
    <row r="171" spans="1:28" ht="12.75" hidden="1" customHeight="1" x14ac:dyDescent="0.35">
      <c r="A171" s="1"/>
      <c r="B171" s="1"/>
      <c r="C171" s="2"/>
      <c r="D171" s="1"/>
      <c r="E171" s="1"/>
      <c r="F171" s="1"/>
      <c r="G171" s="1"/>
      <c r="H171" s="2"/>
      <c r="I171" s="2"/>
      <c r="J171" s="2"/>
      <c r="K171" s="2"/>
      <c r="L171" s="2"/>
      <c r="M171" s="2"/>
      <c r="N171" s="2"/>
      <c r="O171" s="2"/>
      <c r="P171" s="2"/>
      <c r="Q171" s="2"/>
      <c r="R171" s="2"/>
      <c r="S171" s="2"/>
      <c r="T171" s="2"/>
      <c r="U171" s="2"/>
      <c r="V171" s="2"/>
      <c r="W171" s="2"/>
      <c r="X171" s="2"/>
      <c r="Y171" s="2"/>
      <c r="Z171" s="2"/>
      <c r="AA171" s="2"/>
      <c r="AB171" s="2"/>
    </row>
    <row r="172" spans="1:28" ht="12.75" hidden="1" customHeight="1" x14ac:dyDescent="0.35">
      <c r="A172" s="1"/>
      <c r="B172" s="1"/>
      <c r="C172" s="2"/>
      <c r="D172" s="1"/>
      <c r="E172" s="1"/>
      <c r="F172" s="1"/>
      <c r="G172" s="1"/>
      <c r="H172" s="2"/>
      <c r="I172" s="2"/>
      <c r="J172" s="2"/>
      <c r="K172" s="2"/>
      <c r="L172" s="2"/>
      <c r="M172" s="2"/>
      <c r="N172" s="2"/>
      <c r="O172" s="2"/>
      <c r="P172" s="2"/>
      <c r="Q172" s="2"/>
      <c r="R172" s="2"/>
      <c r="S172" s="2"/>
      <c r="T172" s="2"/>
      <c r="U172" s="2"/>
      <c r="V172" s="2"/>
      <c r="W172" s="2"/>
      <c r="X172" s="2"/>
      <c r="Y172" s="2"/>
      <c r="Z172" s="2"/>
      <c r="AA172" s="2"/>
      <c r="AB172" s="2"/>
    </row>
    <row r="173" spans="1:28" ht="12.75" hidden="1" customHeight="1" x14ac:dyDescent="0.35">
      <c r="A173" s="1"/>
      <c r="B173" s="1"/>
      <c r="C173" s="2"/>
      <c r="D173" s="1"/>
      <c r="E173" s="1"/>
      <c r="F173" s="1"/>
      <c r="G173" s="1"/>
      <c r="H173" s="2"/>
      <c r="I173" s="2"/>
      <c r="J173" s="2"/>
      <c r="K173" s="2"/>
      <c r="L173" s="2"/>
      <c r="M173" s="2"/>
      <c r="N173" s="2"/>
      <c r="O173" s="2"/>
      <c r="P173" s="2"/>
      <c r="Q173" s="2"/>
      <c r="R173" s="2"/>
      <c r="S173" s="2"/>
      <c r="T173" s="2"/>
      <c r="U173" s="2"/>
      <c r="V173" s="2"/>
      <c r="W173" s="2"/>
      <c r="X173" s="2"/>
      <c r="Y173" s="2"/>
      <c r="Z173" s="2"/>
      <c r="AA173" s="2"/>
      <c r="AB173" s="2"/>
    </row>
    <row r="174" spans="1:28" ht="12.75" hidden="1" customHeight="1" x14ac:dyDescent="0.35">
      <c r="A174" s="1"/>
      <c r="B174" s="1"/>
      <c r="C174" s="2"/>
      <c r="D174" s="1"/>
      <c r="E174" s="1"/>
      <c r="F174" s="1"/>
      <c r="G174" s="1"/>
      <c r="H174" s="2"/>
      <c r="I174" s="2"/>
      <c r="J174" s="2"/>
      <c r="K174" s="2"/>
      <c r="L174" s="2"/>
      <c r="M174" s="2"/>
      <c r="N174" s="2"/>
      <c r="O174" s="2"/>
      <c r="P174" s="2"/>
      <c r="Q174" s="2"/>
      <c r="R174" s="2"/>
      <c r="S174" s="2"/>
      <c r="T174" s="2"/>
      <c r="U174" s="2"/>
      <c r="V174" s="2"/>
      <c r="W174" s="2"/>
      <c r="X174" s="2"/>
      <c r="Y174" s="2"/>
      <c r="Z174" s="2"/>
      <c r="AA174" s="2"/>
      <c r="AB174" s="2"/>
    </row>
    <row r="175" spans="1:28" ht="12.75" hidden="1" customHeight="1" x14ac:dyDescent="0.35">
      <c r="A175" s="1"/>
      <c r="B175" s="1"/>
      <c r="C175" s="2"/>
      <c r="D175" s="1"/>
      <c r="E175" s="1"/>
      <c r="F175" s="1"/>
      <c r="G175" s="1"/>
      <c r="H175" s="2"/>
      <c r="I175" s="2"/>
      <c r="J175" s="2"/>
      <c r="K175" s="2"/>
      <c r="L175" s="2"/>
      <c r="M175" s="2"/>
      <c r="N175" s="2"/>
      <c r="O175" s="2"/>
      <c r="P175" s="2"/>
      <c r="Q175" s="2"/>
      <c r="R175" s="2"/>
      <c r="S175" s="2"/>
      <c r="T175" s="2"/>
      <c r="U175" s="2"/>
      <c r="V175" s="2"/>
      <c r="W175" s="2"/>
      <c r="X175" s="2"/>
      <c r="Y175" s="2"/>
      <c r="Z175" s="2"/>
      <c r="AA175" s="2"/>
      <c r="AB175" s="2"/>
    </row>
    <row r="176" spans="1:28" ht="12.75" hidden="1" customHeight="1" x14ac:dyDescent="0.35">
      <c r="A176" s="1"/>
      <c r="B176" s="1"/>
      <c r="C176" s="2"/>
      <c r="D176" s="1"/>
      <c r="E176" s="1"/>
      <c r="F176" s="1"/>
      <c r="G176" s="1"/>
      <c r="H176" s="2"/>
      <c r="I176" s="2"/>
      <c r="J176" s="2"/>
      <c r="K176" s="2"/>
      <c r="L176" s="2"/>
      <c r="M176" s="2"/>
      <c r="N176" s="2"/>
      <c r="O176" s="2"/>
      <c r="P176" s="2"/>
      <c r="Q176" s="2"/>
      <c r="R176" s="2"/>
      <c r="S176" s="2"/>
      <c r="T176" s="2"/>
      <c r="U176" s="2"/>
      <c r="V176" s="2"/>
      <c r="W176" s="2"/>
      <c r="X176" s="2"/>
      <c r="Y176" s="2"/>
      <c r="Z176" s="2"/>
      <c r="AA176" s="2"/>
      <c r="AB176" s="2"/>
    </row>
    <row r="177" spans="1:28" ht="12.75" hidden="1" customHeight="1" x14ac:dyDescent="0.35">
      <c r="A177" s="1"/>
      <c r="B177" s="1"/>
      <c r="C177" s="2"/>
      <c r="D177" s="1"/>
      <c r="E177" s="1"/>
      <c r="F177" s="1"/>
      <c r="G177" s="1"/>
      <c r="H177" s="2"/>
      <c r="I177" s="2"/>
      <c r="J177" s="2"/>
      <c r="K177" s="2"/>
      <c r="L177" s="2"/>
      <c r="M177" s="2"/>
      <c r="N177" s="2"/>
      <c r="O177" s="2"/>
      <c r="P177" s="2"/>
      <c r="Q177" s="2"/>
      <c r="R177" s="2"/>
      <c r="S177" s="2"/>
      <c r="T177" s="2"/>
      <c r="U177" s="2"/>
      <c r="V177" s="2"/>
      <c r="W177" s="2"/>
      <c r="X177" s="2"/>
      <c r="Y177" s="2"/>
      <c r="Z177" s="2"/>
      <c r="AA177" s="2"/>
      <c r="AB177" s="2"/>
    </row>
    <row r="178" spans="1:28" ht="12.75" hidden="1" customHeight="1" x14ac:dyDescent="0.35">
      <c r="A178" s="1"/>
      <c r="B178" s="1"/>
      <c r="C178" s="2"/>
      <c r="D178" s="1"/>
      <c r="E178" s="1"/>
      <c r="F178" s="1"/>
      <c r="G178" s="1"/>
      <c r="H178" s="2"/>
      <c r="I178" s="2"/>
      <c r="J178" s="2"/>
      <c r="K178" s="2"/>
      <c r="L178" s="2"/>
      <c r="M178" s="2"/>
      <c r="N178" s="2"/>
      <c r="O178" s="2"/>
      <c r="P178" s="2"/>
      <c r="Q178" s="2"/>
      <c r="R178" s="2"/>
      <c r="S178" s="2"/>
      <c r="T178" s="2"/>
      <c r="U178" s="2"/>
      <c r="V178" s="2"/>
      <c r="W178" s="2"/>
      <c r="X178" s="2"/>
      <c r="Y178" s="2"/>
      <c r="Z178" s="2"/>
      <c r="AA178" s="2"/>
      <c r="AB178" s="2"/>
    </row>
    <row r="179" spans="1:28" ht="12.75" hidden="1" customHeight="1" x14ac:dyDescent="0.35">
      <c r="A179" s="1"/>
      <c r="B179" s="1"/>
      <c r="C179" s="2"/>
      <c r="D179" s="1"/>
      <c r="E179" s="1"/>
      <c r="F179" s="1"/>
      <c r="G179" s="1"/>
      <c r="H179" s="2"/>
      <c r="I179" s="2"/>
      <c r="J179" s="2"/>
      <c r="K179" s="2"/>
      <c r="L179" s="2"/>
      <c r="M179" s="2"/>
      <c r="N179" s="2"/>
      <c r="O179" s="2"/>
      <c r="P179" s="2"/>
      <c r="Q179" s="2"/>
      <c r="R179" s="2"/>
      <c r="S179" s="2"/>
      <c r="T179" s="2"/>
      <c r="U179" s="2"/>
      <c r="V179" s="2"/>
      <c r="W179" s="2"/>
      <c r="X179" s="2"/>
      <c r="Y179" s="2"/>
      <c r="Z179" s="2"/>
      <c r="AA179" s="2"/>
      <c r="AB179" s="2"/>
    </row>
    <row r="180" spans="1:28" ht="12.75" hidden="1" customHeight="1" x14ac:dyDescent="0.35">
      <c r="A180" s="1"/>
      <c r="B180" s="1"/>
      <c r="C180" s="2"/>
      <c r="D180" s="1"/>
      <c r="E180" s="1"/>
      <c r="F180" s="1"/>
      <c r="G180" s="1"/>
      <c r="H180" s="2"/>
      <c r="I180" s="2"/>
      <c r="J180" s="2"/>
      <c r="K180" s="2"/>
      <c r="L180" s="2"/>
      <c r="M180" s="2"/>
      <c r="N180" s="2"/>
      <c r="O180" s="2"/>
      <c r="P180" s="2"/>
      <c r="Q180" s="2"/>
      <c r="R180" s="2"/>
      <c r="S180" s="2"/>
      <c r="T180" s="2"/>
      <c r="U180" s="2"/>
      <c r="V180" s="2"/>
      <c r="W180" s="2"/>
      <c r="X180" s="2"/>
      <c r="Y180" s="2"/>
      <c r="Z180" s="2"/>
      <c r="AA180" s="2"/>
      <c r="AB180" s="2"/>
    </row>
    <row r="181" spans="1:28" ht="12.75" hidden="1" customHeight="1" x14ac:dyDescent="0.35">
      <c r="A181" s="1"/>
      <c r="B181" s="1"/>
      <c r="C181" s="2"/>
      <c r="D181" s="1"/>
      <c r="E181" s="1"/>
      <c r="F181" s="1"/>
      <c r="G181" s="1"/>
      <c r="H181" s="2"/>
      <c r="I181" s="2"/>
      <c r="J181" s="2"/>
      <c r="K181" s="2"/>
      <c r="L181" s="2"/>
      <c r="M181" s="2"/>
      <c r="N181" s="2"/>
      <c r="O181" s="2"/>
      <c r="P181" s="2"/>
      <c r="Q181" s="2"/>
      <c r="R181" s="2"/>
      <c r="S181" s="2"/>
      <c r="T181" s="2"/>
      <c r="U181" s="2"/>
      <c r="V181" s="2"/>
      <c r="W181" s="2"/>
      <c r="X181" s="2"/>
      <c r="Y181" s="2"/>
      <c r="Z181" s="2"/>
      <c r="AA181" s="2"/>
      <c r="AB181" s="2"/>
    </row>
    <row r="182" spans="1:28" ht="12.75" hidden="1" customHeight="1" x14ac:dyDescent="0.35">
      <c r="A182" s="1"/>
      <c r="B182" s="1"/>
      <c r="C182" s="2"/>
      <c r="D182" s="1"/>
      <c r="E182" s="1"/>
      <c r="F182" s="1"/>
      <c r="G182" s="1"/>
      <c r="H182" s="2"/>
      <c r="I182" s="2"/>
      <c r="J182" s="2"/>
      <c r="K182" s="2"/>
      <c r="L182" s="2"/>
      <c r="M182" s="2"/>
      <c r="N182" s="2"/>
      <c r="O182" s="2"/>
      <c r="P182" s="2"/>
      <c r="Q182" s="2"/>
      <c r="R182" s="2"/>
      <c r="S182" s="2"/>
      <c r="T182" s="2"/>
      <c r="U182" s="2"/>
      <c r="V182" s="2"/>
      <c r="W182" s="2"/>
      <c r="X182" s="2"/>
      <c r="Y182" s="2"/>
      <c r="Z182" s="2"/>
      <c r="AA182" s="2"/>
      <c r="AB182" s="2"/>
    </row>
    <row r="183" spans="1:28" ht="12.75" hidden="1" customHeight="1" x14ac:dyDescent="0.35">
      <c r="A183" s="1"/>
      <c r="B183" s="1"/>
      <c r="C183" s="2"/>
      <c r="D183" s="1"/>
      <c r="E183" s="1"/>
      <c r="F183" s="1"/>
      <c r="G183" s="1"/>
      <c r="H183" s="2"/>
      <c r="I183" s="2"/>
      <c r="J183" s="2"/>
      <c r="K183" s="2"/>
      <c r="L183" s="2"/>
      <c r="M183" s="2"/>
      <c r="N183" s="2"/>
      <c r="O183" s="2"/>
      <c r="P183" s="2"/>
      <c r="Q183" s="2"/>
      <c r="R183" s="2"/>
      <c r="S183" s="2"/>
      <c r="T183" s="2"/>
      <c r="U183" s="2"/>
      <c r="V183" s="2"/>
      <c r="W183" s="2"/>
      <c r="X183" s="2"/>
      <c r="Y183" s="2"/>
      <c r="Z183" s="2"/>
      <c r="AA183" s="2"/>
      <c r="AB183" s="2"/>
    </row>
    <row r="184" spans="1:28" ht="12.75" hidden="1" customHeight="1" x14ac:dyDescent="0.35">
      <c r="A184" s="1"/>
      <c r="B184" s="1"/>
      <c r="C184" s="2"/>
      <c r="D184" s="1"/>
      <c r="E184" s="1"/>
      <c r="F184" s="1"/>
      <c r="G184" s="1"/>
      <c r="H184" s="2"/>
      <c r="I184" s="2"/>
      <c r="J184" s="2"/>
      <c r="K184" s="2"/>
      <c r="L184" s="2"/>
      <c r="M184" s="2"/>
      <c r="N184" s="2"/>
      <c r="O184" s="2"/>
      <c r="P184" s="2"/>
      <c r="Q184" s="2"/>
      <c r="R184" s="2"/>
      <c r="S184" s="2"/>
      <c r="T184" s="2"/>
      <c r="U184" s="2"/>
      <c r="V184" s="2"/>
      <c r="W184" s="2"/>
      <c r="X184" s="2"/>
      <c r="Y184" s="2"/>
      <c r="Z184" s="2"/>
      <c r="AA184" s="2"/>
      <c r="AB184" s="2"/>
    </row>
    <row r="185" spans="1:28" ht="12.75" hidden="1" customHeight="1" x14ac:dyDescent="0.35">
      <c r="A185" s="1"/>
      <c r="B185" s="1"/>
      <c r="C185" s="2"/>
      <c r="D185" s="1"/>
      <c r="E185" s="1"/>
      <c r="F185" s="1"/>
      <c r="G185" s="1"/>
      <c r="H185" s="2"/>
      <c r="I185" s="2"/>
      <c r="J185" s="2"/>
      <c r="K185" s="2"/>
      <c r="L185" s="2"/>
      <c r="M185" s="2"/>
      <c r="N185" s="2"/>
      <c r="O185" s="2"/>
      <c r="P185" s="2"/>
      <c r="Q185" s="2"/>
      <c r="R185" s="2"/>
      <c r="S185" s="2"/>
      <c r="T185" s="2"/>
      <c r="U185" s="2"/>
      <c r="V185" s="2"/>
      <c r="W185" s="2"/>
      <c r="X185" s="2"/>
      <c r="Y185" s="2"/>
      <c r="Z185" s="2"/>
      <c r="AA185" s="2"/>
      <c r="AB185" s="2"/>
    </row>
    <row r="186" spans="1:28" ht="12.75" hidden="1" customHeight="1" x14ac:dyDescent="0.35">
      <c r="A186" s="1"/>
      <c r="B186" s="1"/>
      <c r="C186" s="2"/>
      <c r="D186" s="1"/>
      <c r="E186" s="1"/>
      <c r="F186" s="1"/>
      <c r="G186" s="1"/>
      <c r="H186" s="2"/>
      <c r="I186" s="2"/>
      <c r="J186" s="2"/>
      <c r="K186" s="2"/>
      <c r="L186" s="2"/>
      <c r="M186" s="2"/>
      <c r="N186" s="2"/>
      <c r="O186" s="2"/>
      <c r="P186" s="2"/>
      <c r="Q186" s="2"/>
      <c r="R186" s="2"/>
      <c r="S186" s="2"/>
      <c r="T186" s="2"/>
      <c r="U186" s="2"/>
      <c r="V186" s="2"/>
      <c r="W186" s="2"/>
      <c r="X186" s="2"/>
      <c r="Y186" s="2"/>
      <c r="Z186" s="2"/>
      <c r="AA186" s="2"/>
      <c r="AB186" s="2"/>
    </row>
    <row r="187" spans="1:28" ht="12.75" hidden="1" customHeight="1" x14ac:dyDescent="0.35">
      <c r="A187" s="1"/>
      <c r="B187" s="1"/>
      <c r="C187" s="2"/>
      <c r="D187" s="1"/>
      <c r="E187" s="1"/>
      <c r="F187" s="1"/>
      <c r="G187" s="1"/>
      <c r="H187" s="2"/>
      <c r="I187" s="2"/>
      <c r="J187" s="2"/>
      <c r="K187" s="2"/>
      <c r="L187" s="2"/>
      <c r="M187" s="2"/>
      <c r="N187" s="2"/>
      <c r="O187" s="2"/>
      <c r="P187" s="2"/>
      <c r="Q187" s="2"/>
      <c r="R187" s="2"/>
      <c r="S187" s="2"/>
      <c r="T187" s="2"/>
      <c r="U187" s="2"/>
      <c r="V187" s="2"/>
      <c r="W187" s="2"/>
      <c r="X187" s="2"/>
      <c r="Y187" s="2"/>
      <c r="Z187" s="2"/>
      <c r="AA187" s="2"/>
      <c r="AB187" s="2"/>
    </row>
    <row r="188" spans="1:28" ht="12.75" hidden="1" customHeight="1" x14ac:dyDescent="0.35">
      <c r="A188" s="1"/>
      <c r="B188" s="1"/>
      <c r="C188" s="2"/>
      <c r="D188" s="1"/>
      <c r="E188" s="1"/>
      <c r="F188" s="1"/>
      <c r="G188" s="1"/>
      <c r="H188" s="2"/>
      <c r="I188" s="2"/>
      <c r="J188" s="2"/>
      <c r="K188" s="2"/>
      <c r="L188" s="2"/>
      <c r="M188" s="2"/>
      <c r="N188" s="2"/>
      <c r="O188" s="2"/>
      <c r="P188" s="2"/>
      <c r="Q188" s="2"/>
      <c r="R188" s="2"/>
      <c r="S188" s="2"/>
      <c r="T188" s="2"/>
      <c r="U188" s="2"/>
      <c r="V188" s="2"/>
      <c r="W188" s="2"/>
      <c r="X188" s="2"/>
      <c r="Y188" s="2"/>
      <c r="Z188" s="2"/>
      <c r="AA188" s="2"/>
      <c r="AB188" s="2"/>
    </row>
    <row r="189" spans="1:28" ht="12.75" hidden="1" customHeight="1" x14ac:dyDescent="0.35">
      <c r="A189" s="1"/>
      <c r="B189" s="1"/>
      <c r="C189" s="2"/>
      <c r="D189" s="1"/>
      <c r="E189" s="1"/>
      <c r="F189" s="1"/>
      <c r="G189" s="1"/>
      <c r="H189" s="2"/>
      <c r="I189" s="2"/>
      <c r="J189" s="2"/>
      <c r="K189" s="2"/>
      <c r="L189" s="2"/>
      <c r="M189" s="2"/>
      <c r="N189" s="2"/>
      <c r="O189" s="2"/>
      <c r="P189" s="2"/>
      <c r="Q189" s="2"/>
      <c r="R189" s="2"/>
      <c r="S189" s="2"/>
      <c r="T189" s="2"/>
      <c r="U189" s="2"/>
      <c r="V189" s="2"/>
      <c r="W189" s="2"/>
      <c r="X189" s="2"/>
      <c r="Y189" s="2"/>
      <c r="Z189" s="2"/>
      <c r="AA189" s="2"/>
      <c r="AB189" s="2"/>
    </row>
    <row r="190" spans="1:28" ht="12.75" hidden="1" customHeight="1" x14ac:dyDescent="0.35">
      <c r="A190" s="1"/>
      <c r="B190" s="1"/>
      <c r="C190" s="2"/>
      <c r="D190" s="1"/>
      <c r="E190" s="1"/>
      <c r="F190" s="1"/>
      <c r="G190" s="1"/>
      <c r="H190" s="2"/>
      <c r="I190" s="2"/>
      <c r="J190" s="2"/>
      <c r="K190" s="2"/>
      <c r="L190" s="2"/>
      <c r="M190" s="2"/>
      <c r="N190" s="2"/>
      <c r="O190" s="2"/>
      <c r="P190" s="2"/>
      <c r="Q190" s="2"/>
      <c r="R190" s="2"/>
      <c r="S190" s="2"/>
      <c r="T190" s="2"/>
      <c r="U190" s="2"/>
      <c r="V190" s="2"/>
      <c r="W190" s="2"/>
      <c r="X190" s="2"/>
      <c r="Y190" s="2"/>
      <c r="Z190" s="2"/>
      <c r="AA190" s="2"/>
      <c r="AB190" s="2"/>
    </row>
    <row r="191" spans="1:28" ht="12.75" hidden="1" customHeight="1" x14ac:dyDescent="0.35">
      <c r="A191" s="1"/>
      <c r="B191" s="1"/>
      <c r="C191" s="2"/>
      <c r="D191" s="1"/>
      <c r="E191" s="1"/>
      <c r="F191" s="1"/>
      <c r="G191" s="1"/>
      <c r="H191" s="2"/>
      <c r="I191" s="2"/>
      <c r="J191" s="2"/>
      <c r="K191" s="2"/>
      <c r="L191" s="2"/>
      <c r="M191" s="2"/>
      <c r="N191" s="2"/>
      <c r="O191" s="2"/>
      <c r="P191" s="2"/>
      <c r="Q191" s="2"/>
      <c r="R191" s="2"/>
      <c r="S191" s="2"/>
      <c r="T191" s="2"/>
      <c r="U191" s="2"/>
      <c r="V191" s="2"/>
      <c r="W191" s="2"/>
      <c r="X191" s="2"/>
      <c r="Y191" s="2"/>
      <c r="Z191" s="2"/>
      <c r="AA191" s="2"/>
      <c r="AB191" s="2"/>
    </row>
    <row r="192" spans="1:28" ht="12.75" hidden="1" customHeight="1" x14ac:dyDescent="0.35">
      <c r="A192" s="1"/>
      <c r="B192" s="1"/>
      <c r="C192" s="2"/>
      <c r="D192" s="1"/>
      <c r="E192" s="1"/>
      <c r="F192" s="1"/>
      <c r="G192" s="1"/>
      <c r="H192" s="2"/>
      <c r="I192" s="2"/>
      <c r="J192" s="2"/>
      <c r="K192" s="2"/>
      <c r="L192" s="2"/>
      <c r="M192" s="2"/>
      <c r="N192" s="2"/>
      <c r="O192" s="2"/>
      <c r="P192" s="2"/>
      <c r="Q192" s="2"/>
      <c r="R192" s="2"/>
      <c r="S192" s="2"/>
      <c r="T192" s="2"/>
      <c r="U192" s="2"/>
      <c r="V192" s="2"/>
      <c r="W192" s="2"/>
      <c r="X192" s="2"/>
      <c r="Y192" s="2"/>
      <c r="Z192" s="2"/>
      <c r="AA192" s="2"/>
      <c r="AB192" s="2"/>
    </row>
    <row r="193" spans="1:28" ht="12.75" hidden="1" customHeight="1" x14ac:dyDescent="0.35">
      <c r="A193" s="1"/>
      <c r="B193" s="1"/>
      <c r="C193" s="2"/>
      <c r="D193" s="1"/>
      <c r="E193" s="1"/>
      <c r="F193" s="1"/>
      <c r="G193" s="1"/>
      <c r="H193" s="2"/>
      <c r="I193" s="2"/>
      <c r="J193" s="2"/>
      <c r="K193" s="2"/>
      <c r="L193" s="2"/>
      <c r="M193" s="2"/>
      <c r="N193" s="2"/>
      <c r="O193" s="2"/>
      <c r="P193" s="2"/>
      <c r="Q193" s="2"/>
      <c r="R193" s="2"/>
      <c r="S193" s="2"/>
      <c r="T193" s="2"/>
      <c r="U193" s="2"/>
      <c r="V193" s="2"/>
      <c r="W193" s="2"/>
      <c r="X193" s="2"/>
      <c r="Y193" s="2"/>
      <c r="Z193" s="2"/>
      <c r="AA193" s="2"/>
      <c r="AB193" s="2"/>
    </row>
    <row r="194" spans="1:28" ht="12.75" hidden="1" customHeight="1" x14ac:dyDescent="0.35">
      <c r="A194" s="1"/>
      <c r="B194" s="1"/>
      <c r="C194" s="2"/>
      <c r="D194" s="1"/>
      <c r="E194" s="1"/>
      <c r="F194" s="1"/>
      <c r="G194" s="1"/>
      <c r="H194" s="2"/>
      <c r="I194" s="2"/>
      <c r="J194" s="2"/>
      <c r="K194" s="2"/>
      <c r="L194" s="2"/>
      <c r="M194" s="2"/>
      <c r="N194" s="2"/>
      <c r="O194" s="2"/>
      <c r="P194" s="2"/>
      <c r="Q194" s="2"/>
      <c r="R194" s="2"/>
      <c r="S194" s="2"/>
      <c r="T194" s="2"/>
      <c r="U194" s="2"/>
      <c r="V194" s="2"/>
      <c r="W194" s="2"/>
      <c r="X194" s="2"/>
      <c r="Y194" s="2"/>
      <c r="Z194" s="2"/>
      <c r="AA194" s="2"/>
      <c r="AB194" s="2"/>
    </row>
    <row r="195" spans="1:28" ht="12.75" hidden="1" customHeight="1" x14ac:dyDescent="0.35">
      <c r="A195" s="1"/>
      <c r="B195" s="1"/>
      <c r="C195" s="2"/>
      <c r="D195" s="1"/>
      <c r="E195" s="1"/>
      <c r="F195" s="1"/>
      <c r="G195" s="1"/>
      <c r="H195" s="2"/>
      <c r="I195" s="2"/>
      <c r="J195" s="2"/>
      <c r="K195" s="2"/>
      <c r="L195" s="2"/>
      <c r="M195" s="2"/>
      <c r="N195" s="2"/>
      <c r="O195" s="2"/>
      <c r="P195" s="2"/>
      <c r="Q195" s="2"/>
      <c r="R195" s="2"/>
      <c r="S195" s="2"/>
      <c r="T195" s="2"/>
      <c r="U195" s="2"/>
      <c r="V195" s="2"/>
      <c r="W195" s="2"/>
      <c r="X195" s="2"/>
      <c r="Y195" s="2"/>
      <c r="Z195" s="2"/>
      <c r="AA195" s="2"/>
      <c r="AB195" s="2"/>
    </row>
    <row r="196" spans="1:28" ht="12.75" hidden="1" customHeight="1" x14ac:dyDescent="0.35">
      <c r="A196" s="1"/>
      <c r="B196" s="1"/>
      <c r="C196" s="2"/>
      <c r="D196" s="1"/>
      <c r="E196" s="1"/>
      <c r="F196" s="1"/>
      <c r="G196" s="1"/>
      <c r="H196" s="2"/>
      <c r="I196" s="2"/>
      <c r="J196" s="2"/>
      <c r="K196" s="2"/>
      <c r="L196" s="2"/>
      <c r="M196" s="2"/>
      <c r="N196" s="2"/>
      <c r="O196" s="2"/>
      <c r="P196" s="2"/>
      <c r="Q196" s="2"/>
      <c r="R196" s="2"/>
      <c r="S196" s="2"/>
      <c r="T196" s="2"/>
      <c r="U196" s="2"/>
      <c r="V196" s="2"/>
      <c r="W196" s="2"/>
      <c r="X196" s="2"/>
      <c r="Y196" s="2"/>
      <c r="Z196" s="2"/>
      <c r="AA196" s="2"/>
      <c r="AB196" s="2"/>
    </row>
    <row r="197" spans="1:28" ht="12.75" hidden="1" customHeight="1" x14ac:dyDescent="0.35">
      <c r="B197" s="1"/>
      <c r="C197" s="2"/>
      <c r="D197" s="1"/>
      <c r="E197" s="1"/>
      <c r="F197" s="1"/>
      <c r="G197" s="1"/>
      <c r="H197" s="2"/>
      <c r="I197" s="2"/>
      <c r="J197" s="2"/>
      <c r="K197" s="2"/>
      <c r="L197" s="2"/>
      <c r="M197" s="2"/>
      <c r="N197" s="2"/>
      <c r="O197" s="2"/>
      <c r="P197" s="2"/>
      <c r="Q197" s="2"/>
      <c r="R197" s="2"/>
      <c r="S197" s="2"/>
      <c r="T197" s="2"/>
      <c r="U197" s="2"/>
      <c r="V197" s="2"/>
      <c r="W197" s="2"/>
      <c r="X197" s="2"/>
      <c r="Y197" s="2"/>
      <c r="Z197" s="2"/>
      <c r="AA197" s="2"/>
      <c r="AB197" s="2"/>
    </row>
    <row r="198" spans="1:28" ht="15.75" hidden="1" customHeight="1" x14ac:dyDescent="0.35"/>
    <row r="199" spans="1:28" ht="15.75" hidden="1" customHeight="1" x14ac:dyDescent="0.35"/>
    <row r="200" spans="1:28" ht="15.75" hidden="1" customHeight="1" x14ac:dyDescent="0.35"/>
    <row r="201" spans="1:28" ht="15.75" hidden="1" customHeight="1" x14ac:dyDescent="0.35"/>
    <row r="202" spans="1:28" ht="15.75" hidden="1" customHeight="1" x14ac:dyDescent="0.35"/>
    <row r="203" spans="1:28" ht="15.75" hidden="1" customHeight="1" x14ac:dyDescent="0.35"/>
    <row r="204" spans="1:28" ht="15.75" hidden="1" customHeight="1" x14ac:dyDescent="0.35"/>
    <row r="205" spans="1:28" ht="15.75" hidden="1" customHeight="1" x14ac:dyDescent="0.35"/>
    <row r="206" spans="1:28" ht="15.75" hidden="1" customHeight="1" x14ac:dyDescent="0.35"/>
    <row r="207" spans="1:28" ht="15.75" hidden="1" customHeight="1" x14ac:dyDescent="0.35"/>
    <row r="208" spans="1:28" ht="15.75" hidden="1" customHeight="1" x14ac:dyDescent="0.35"/>
    <row r="209" ht="13.5" hidden="1" customHeight="1" x14ac:dyDescent="0.35"/>
    <row r="210" ht="13.5" hidden="1" customHeight="1" x14ac:dyDescent="0.35"/>
    <row r="211" ht="13.5" hidden="1" customHeight="1" x14ac:dyDescent="0.35"/>
    <row r="212" ht="13.5" hidden="1" customHeight="1" x14ac:dyDescent="0.35"/>
    <row r="213" ht="13.5" hidden="1" customHeight="1" x14ac:dyDescent="0.35"/>
    <row r="214" ht="13.5" hidden="1" customHeight="1" x14ac:dyDescent="0.35"/>
    <row r="215" ht="13.5" hidden="1" customHeight="1" x14ac:dyDescent="0.35"/>
    <row r="216" ht="13.5" hidden="1" customHeight="1" x14ac:dyDescent="0.35"/>
    <row r="217" ht="13.5" hidden="1" customHeight="1" x14ac:dyDescent="0.35"/>
    <row r="218" ht="13.5" hidden="1" customHeight="1" x14ac:dyDescent="0.35"/>
    <row r="219" ht="13.5" hidden="1" customHeight="1" x14ac:dyDescent="0.35"/>
    <row r="220" ht="13.5" hidden="1" customHeight="1" x14ac:dyDescent="0.35"/>
    <row r="221" ht="13.5" hidden="1" customHeight="1" x14ac:dyDescent="0.35"/>
    <row r="222" ht="13.5" hidden="1" customHeight="1" x14ac:dyDescent="0.35"/>
    <row r="223" ht="13.5" hidden="1" customHeight="1" x14ac:dyDescent="0.35"/>
    <row r="224" ht="13.5" hidden="1" customHeight="1" x14ac:dyDescent="0.35"/>
    <row r="225" ht="13.5" hidden="1" customHeight="1" x14ac:dyDescent="0.35"/>
    <row r="226" ht="13.5" hidden="1" customHeight="1" x14ac:dyDescent="0.35"/>
    <row r="227" ht="13.5" hidden="1" customHeight="1" x14ac:dyDescent="0.35"/>
    <row r="228" ht="13.5" hidden="1" customHeight="1" x14ac:dyDescent="0.35"/>
    <row r="229" ht="13.5" hidden="1" customHeight="1" x14ac:dyDescent="0.35"/>
    <row r="230" ht="13.5" hidden="1" customHeight="1" x14ac:dyDescent="0.35"/>
    <row r="231" ht="13.5" hidden="1" customHeight="1" x14ac:dyDescent="0.35"/>
    <row r="232" ht="13.5" hidden="1" customHeight="1" x14ac:dyDescent="0.35"/>
    <row r="233" ht="13.5" hidden="1" customHeight="1" x14ac:dyDescent="0.35"/>
    <row r="234" ht="13.5" hidden="1" customHeight="1" x14ac:dyDescent="0.35"/>
    <row r="235" ht="13.5" hidden="1" customHeight="1" x14ac:dyDescent="0.35"/>
    <row r="236" ht="13.5" hidden="1" customHeight="1" x14ac:dyDescent="0.35"/>
    <row r="237" ht="13.5" hidden="1" customHeight="1" x14ac:dyDescent="0.35"/>
    <row r="238" ht="13.5" hidden="1" customHeight="1" x14ac:dyDescent="0.35"/>
    <row r="239" ht="13.5" hidden="1" customHeight="1" x14ac:dyDescent="0.35"/>
    <row r="240" ht="13.5" hidden="1" customHeight="1" x14ac:dyDescent="0.35"/>
    <row r="241" ht="13.5" hidden="1" customHeight="1" x14ac:dyDescent="0.35"/>
    <row r="242" ht="13.5" hidden="1" customHeight="1" x14ac:dyDescent="0.35"/>
    <row r="243" ht="13.5" hidden="1" customHeight="1" x14ac:dyDescent="0.35"/>
    <row r="244" ht="13.5" hidden="1" customHeight="1" x14ac:dyDescent="0.35"/>
    <row r="245" ht="13.5" hidden="1" customHeight="1" x14ac:dyDescent="0.35"/>
    <row r="246" ht="13.5" hidden="1" customHeight="1" x14ac:dyDescent="0.35"/>
    <row r="247" ht="13.5" hidden="1" customHeight="1" x14ac:dyDescent="0.35"/>
    <row r="248" ht="13.5" hidden="1" customHeight="1" x14ac:dyDescent="0.35"/>
    <row r="249" ht="13.5" hidden="1" customHeight="1" x14ac:dyDescent="0.35"/>
    <row r="250" ht="13.5" hidden="1" customHeight="1" x14ac:dyDescent="0.35"/>
    <row r="251" ht="13.5" hidden="1" customHeight="1" x14ac:dyDescent="0.35"/>
    <row r="252" ht="13.5" hidden="1" customHeight="1" x14ac:dyDescent="0.35"/>
    <row r="253" ht="13.5" hidden="1" customHeight="1" x14ac:dyDescent="0.35"/>
    <row r="254" ht="13.5" hidden="1" customHeight="1" x14ac:dyDescent="0.35"/>
    <row r="255" ht="13.5" hidden="1" customHeight="1" x14ac:dyDescent="0.35"/>
    <row r="256" ht="13.5" hidden="1" customHeight="1" x14ac:dyDescent="0.35"/>
    <row r="257" ht="13.5" hidden="1" customHeight="1" x14ac:dyDescent="0.35"/>
    <row r="258" ht="13.5" hidden="1" customHeight="1" x14ac:dyDescent="0.35"/>
    <row r="259" ht="13.5" hidden="1" customHeight="1" x14ac:dyDescent="0.35"/>
    <row r="260" ht="13.5" hidden="1" customHeight="1" x14ac:dyDescent="0.35"/>
    <row r="261" ht="13.5" hidden="1" customHeight="1" x14ac:dyDescent="0.35"/>
    <row r="262" ht="13.5" hidden="1" customHeight="1" x14ac:dyDescent="0.35"/>
    <row r="263" ht="13.5" hidden="1" customHeight="1" x14ac:dyDescent="0.35"/>
    <row r="264" ht="13.5" hidden="1" customHeight="1" x14ac:dyDescent="0.35"/>
    <row r="265" ht="13.5" hidden="1" customHeight="1" x14ac:dyDescent="0.35"/>
    <row r="266" ht="13.5" hidden="1" customHeight="1" x14ac:dyDescent="0.35"/>
    <row r="267" ht="13.5" hidden="1" customHeight="1" x14ac:dyDescent="0.35"/>
    <row r="268" ht="13.5" hidden="1" customHeight="1" x14ac:dyDescent="0.35"/>
    <row r="269" ht="13.5" hidden="1" customHeight="1" x14ac:dyDescent="0.35"/>
    <row r="270" ht="13.5" hidden="1" customHeight="1" x14ac:dyDescent="0.35"/>
    <row r="271" ht="13.5" hidden="1" customHeight="1" x14ac:dyDescent="0.35"/>
    <row r="272" ht="13.5" hidden="1" customHeight="1" x14ac:dyDescent="0.35"/>
    <row r="273" ht="13.5" hidden="1" customHeight="1" x14ac:dyDescent="0.35"/>
    <row r="274" ht="13.5" hidden="1" customHeight="1" x14ac:dyDescent="0.35"/>
    <row r="275" ht="13.5" hidden="1" customHeight="1" x14ac:dyDescent="0.35"/>
    <row r="276" ht="13.5" hidden="1" customHeight="1" x14ac:dyDescent="0.35"/>
    <row r="277" ht="13.5" hidden="1" customHeight="1" x14ac:dyDescent="0.35"/>
    <row r="278" ht="13.5" hidden="1" customHeight="1" x14ac:dyDescent="0.35"/>
    <row r="279" ht="13.5" hidden="1" customHeight="1" x14ac:dyDescent="0.35"/>
    <row r="280" ht="13.5" hidden="1" customHeight="1" x14ac:dyDescent="0.35"/>
    <row r="281" ht="13.5" hidden="1" customHeight="1" x14ac:dyDescent="0.35"/>
    <row r="282" ht="13.5" hidden="1" customHeight="1" x14ac:dyDescent="0.35"/>
    <row r="283" ht="13.5" hidden="1" customHeight="1" x14ac:dyDescent="0.35"/>
    <row r="284" ht="13.5" hidden="1" customHeight="1" x14ac:dyDescent="0.35"/>
    <row r="285" ht="13.5" hidden="1" customHeight="1" x14ac:dyDescent="0.35"/>
    <row r="286" ht="13.5" hidden="1" customHeight="1" x14ac:dyDescent="0.35"/>
    <row r="287" ht="13.5" hidden="1" customHeight="1" x14ac:dyDescent="0.35"/>
    <row r="288" ht="13.5" hidden="1" customHeight="1" x14ac:dyDescent="0.35"/>
    <row r="289" ht="13.5" hidden="1" customHeight="1" x14ac:dyDescent="0.35"/>
    <row r="290" ht="13.5" hidden="1" customHeight="1" x14ac:dyDescent="0.35"/>
    <row r="291" ht="13.5" hidden="1" customHeight="1" x14ac:dyDescent="0.35"/>
    <row r="292" ht="13.5" hidden="1" customHeight="1" x14ac:dyDescent="0.35"/>
    <row r="293" ht="13.5" hidden="1" customHeight="1" x14ac:dyDescent="0.35"/>
    <row r="294" ht="13.5" hidden="1" customHeight="1" x14ac:dyDescent="0.35"/>
    <row r="295" ht="13.5" hidden="1" customHeight="1" x14ac:dyDescent="0.35"/>
    <row r="296" ht="13.5" hidden="1" customHeight="1" x14ac:dyDescent="0.35"/>
    <row r="297" ht="13.5" hidden="1" customHeight="1" x14ac:dyDescent="0.35"/>
    <row r="298" ht="13.5" hidden="1" customHeight="1" x14ac:dyDescent="0.35"/>
    <row r="299" ht="13.5" hidden="1" customHeight="1" x14ac:dyDescent="0.35"/>
    <row r="300" ht="13.5" hidden="1" customHeight="1" x14ac:dyDescent="0.35"/>
    <row r="301" ht="13.5" hidden="1" customHeight="1" x14ac:dyDescent="0.35"/>
    <row r="302" ht="13.5" hidden="1" customHeight="1" x14ac:dyDescent="0.35"/>
    <row r="303" ht="13.5" hidden="1" customHeight="1" x14ac:dyDescent="0.35"/>
    <row r="304" ht="13.5" hidden="1" customHeight="1" x14ac:dyDescent="0.35"/>
    <row r="305" ht="13.5" hidden="1" customHeight="1" x14ac:dyDescent="0.35"/>
    <row r="306" ht="13.5" hidden="1" customHeight="1" x14ac:dyDescent="0.35"/>
    <row r="307" ht="13.5" hidden="1" customHeight="1" x14ac:dyDescent="0.35"/>
    <row r="308" ht="13.5" hidden="1" customHeight="1" x14ac:dyDescent="0.35"/>
    <row r="309" ht="13.5" hidden="1" customHeight="1" x14ac:dyDescent="0.35"/>
    <row r="310" ht="13.5" hidden="1" customHeight="1" x14ac:dyDescent="0.35"/>
    <row r="311" ht="13.5" hidden="1" customHeight="1" x14ac:dyDescent="0.35"/>
    <row r="312" ht="13.5" hidden="1" customHeight="1" x14ac:dyDescent="0.35"/>
    <row r="313" ht="13.5" hidden="1" customHeight="1" x14ac:dyDescent="0.35"/>
    <row r="314" ht="13.5" hidden="1" customHeight="1" x14ac:dyDescent="0.35"/>
    <row r="315" ht="13.5" hidden="1" customHeight="1" x14ac:dyDescent="0.35"/>
    <row r="316" ht="13.5" hidden="1" customHeight="1" x14ac:dyDescent="0.35"/>
    <row r="317" ht="13.5" hidden="1" customHeight="1" x14ac:dyDescent="0.35"/>
    <row r="318" ht="13.5" hidden="1" customHeight="1" x14ac:dyDescent="0.35"/>
    <row r="319" ht="13.5" hidden="1" customHeight="1" x14ac:dyDescent="0.35"/>
    <row r="320" ht="13.5" hidden="1" customHeight="1" x14ac:dyDescent="0.35"/>
    <row r="321" ht="13.5" hidden="1" customHeight="1" x14ac:dyDescent="0.35"/>
    <row r="322" ht="13.5" hidden="1" customHeight="1" x14ac:dyDescent="0.35"/>
    <row r="323" ht="13.5" hidden="1" customHeight="1" x14ac:dyDescent="0.35"/>
    <row r="324" ht="13.5" hidden="1" customHeight="1" x14ac:dyDescent="0.35"/>
    <row r="325" ht="13.5" hidden="1" customHeight="1" x14ac:dyDescent="0.35"/>
    <row r="326" ht="13.5" hidden="1" customHeight="1" x14ac:dyDescent="0.35"/>
    <row r="327" ht="13.5" hidden="1" customHeight="1" x14ac:dyDescent="0.35"/>
    <row r="328" ht="13.5" hidden="1" customHeight="1" x14ac:dyDescent="0.35"/>
    <row r="329" ht="13.5" hidden="1" customHeight="1" x14ac:dyDescent="0.35"/>
    <row r="330" ht="13.5" hidden="1" customHeight="1" x14ac:dyDescent="0.35"/>
    <row r="331" ht="13.5" hidden="1" customHeight="1" x14ac:dyDescent="0.35"/>
    <row r="332" ht="13.5" hidden="1" customHeight="1" x14ac:dyDescent="0.35"/>
    <row r="333" ht="13.5" hidden="1" customHeight="1" x14ac:dyDescent="0.35"/>
    <row r="334" ht="13.5" hidden="1" customHeight="1" x14ac:dyDescent="0.35"/>
    <row r="335" ht="13.5" hidden="1" customHeight="1" x14ac:dyDescent="0.35"/>
    <row r="336" ht="13.5" hidden="1" customHeight="1" x14ac:dyDescent="0.35"/>
    <row r="337" ht="13.5" hidden="1" customHeight="1" x14ac:dyDescent="0.35"/>
    <row r="338" ht="13.5" hidden="1" customHeight="1" x14ac:dyDescent="0.35"/>
    <row r="339" ht="13.5" hidden="1" customHeight="1" x14ac:dyDescent="0.35"/>
    <row r="340" ht="13.5" hidden="1" customHeight="1" x14ac:dyDescent="0.35"/>
    <row r="341" ht="13.5" hidden="1" customHeight="1" x14ac:dyDescent="0.35"/>
    <row r="342" ht="13.5" hidden="1" customHeight="1" x14ac:dyDescent="0.35"/>
    <row r="343" ht="13.5" hidden="1" customHeight="1" x14ac:dyDescent="0.35"/>
    <row r="344" ht="13.5" hidden="1" customHeight="1" x14ac:dyDescent="0.35"/>
    <row r="345" ht="13.5" hidden="1" customHeight="1" x14ac:dyDescent="0.35"/>
    <row r="346" ht="13.5" hidden="1" customHeight="1" x14ac:dyDescent="0.35"/>
    <row r="347" ht="13.5" hidden="1" customHeight="1" x14ac:dyDescent="0.35"/>
    <row r="348" ht="13.5" hidden="1" customHeight="1" x14ac:dyDescent="0.35"/>
    <row r="349" ht="13.5" hidden="1" customHeight="1" x14ac:dyDescent="0.35"/>
    <row r="350" ht="13.5" hidden="1" customHeight="1" x14ac:dyDescent="0.35"/>
    <row r="351" ht="13.5" hidden="1" customHeight="1" x14ac:dyDescent="0.35"/>
    <row r="352" ht="13.5" hidden="1" customHeight="1" x14ac:dyDescent="0.35"/>
    <row r="353" ht="13.5" hidden="1" customHeight="1" x14ac:dyDescent="0.35"/>
    <row r="354" ht="13.5" hidden="1" customHeight="1" x14ac:dyDescent="0.35"/>
    <row r="355" ht="13.5" hidden="1" customHeight="1" x14ac:dyDescent="0.35"/>
    <row r="356" ht="13.5" hidden="1" customHeight="1" x14ac:dyDescent="0.35"/>
    <row r="357" ht="13.5" hidden="1" customHeight="1" x14ac:dyDescent="0.35"/>
    <row r="358" ht="13.5" hidden="1" customHeight="1" x14ac:dyDescent="0.35"/>
    <row r="359" ht="13.5" hidden="1" customHeight="1" x14ac:dyDescent="0.35"/>
    <row r="360" ht="13.5" hidden="1" customHeight="1" x14ac:dyDescent="0.35"/>
    <row r="361" ht="13.5" hidden="1" customHeight="1" x14ac:dyDescent="0.35"/>
    <row r="362" ht="13.5" hidden="1" customHeight="1" x14ac:dyDescent="0.35"/>
    <row r="363" ht="13.5" hidden="1" customHeight="1" x14ac:dyDescent="0.35"/>
    <row r="364" ht="13.5" hidden="1" customHeight="1" x14ac:dyDescent="0.35"/>
    <row r="365" ht="13.5" hidden="1" customHeight="1" x14ac:dyDescent="0.35"/>
    <row r="366" ht="13.5" hidden="1" customHeight="1" x14ac:dyDescent="0.35"/>
    <row r="367" ht="13.5" hidden="1" customHeight="1" x14ac:dyDescent="0.35"/>
    <row r="368" ht="13.5" hidden="1" customHeight="1" x14ac:dyDescent="0.35"/>
    <row r="369" ht="13.5" hidden="1" customHeight="1" x14ac:dyDescent="0.35"/>
    <row r="370" ht="13.5" hidden="1" customHeight="1" x14ac:dyDescent="0.35"/>
    <row r="371" ht="13.5" hidden="1" customHeight="1" x14ac:dyDescent="0.35"/>
    <row r="372" ht="13.5" hidden="1" customHeight="1" x14ac:dyDescent="0.35"/>
    <row r="373" ht="13.5" hidden="1" customHeight="1" x14ac:dyDescent="0.35"/>
    <row r="374" ht="13.5" hidden="1" customHeight="1" x14ac:dyDescent="0.35"/>
    <row r="375" ht="13.5" hidden="1" customHeight="1" x14ac:dyDescent="0.35"/>
    <row r="376" ht="13.5" hidden="1" customHeight="1" x14ac:dyDescent="0.35"/>
    <row r="377" ht="13.5" hidden="1" customHeight="1" x14ac:dyDescent="0.35"/>
    <row r="378" ht="13.5" hidden="1" customHeight="1" x14ac:dyDescent="0.35"/>
    <row r="379" ht="13.5" hidden="1" customHeight="1" x14ac:dyDescent="0.35"/>
    <row r="380" ht="13.5" hidden="1" customHeight="1" x14ac:dyDescent="0.35"/>
    <row r="381" ht="13.5" hidden="1" customHeight="1" x14ac:dyDescent="0.35"/>
    <row r="382" ht="13.5" hidden="1" customHeight="1" x14ac:dyDescent="0.35"/>
    <row r="383" ht="13.5" hidden="1" customHeight="1" x14ac:dyDescent="0.35"/>
    <row r="384" ht="13.5" hidden="1" customHeight="1" x14ac:dyDescent="0.35"/>
    <row r="385" ht="13.5" hidden="1" customHeight="1" x14ac:dyDescent="0.35"/>
    <row r="386" ht="13.5" hidden="1" customHeight="1" x14ac:dyDescent="0.35"/>
    <row r="387" ht="13.5" hidden="1" customHeight="1" x14ac:dyDescent="0.35"/>
    <row r="388" ht="13.5" hidden="1" customHeight="1" x14ac:dyDescent="0.35"/>
    <row r="389" ht="13.5" hidden="1" customHeight="1" x14ac:dyDescent="0.35"/>
    <row r="390" ht="13.5" hidden="1" customHeight="1" x14ac:dyDescent="0.35"/>
    <row r="391" ht="13.5" hidden="1" customHeight="1" x14ac:dyDescent="0.35"/>
    <row r="392" ht="13.5" hidden="1" customHeight="1" x14ac:dyDescent="0.35"/>
    <row r="393" ht="13.5" hidden="1" customHeight="1" x14ac:dyDescent="0.35"/>
    <row r="394" ht="13.5" hidden="1" customHeight="1" x14ac:dyDescent="0.35"/>
    <row r="395" ht="13.5" hidden="1" customHeight="1" x14ac:dyDescent="0.35"/>
    <row r="396" ht="13.5" hidden="1" customHeight="1" x14ac:dyDescent="0.35"/>
    <row r="397" ht="13.5" hidden="1" customHeight="1" x14ac:dyDescent="0.35"/>
    <row r="398" ht="13.5" hidden="1" customHeight="1" x14ac:dyDescent="0.35"/>
    <row r="399" ht="13.5" hidden="1" customHeight="1" x14ac:dyDescent="0.35"/>
    <row r="400" ht="13.5" hidden="1" customHeight="1" x14ac:dyDescent="0.35"/>
    <row r="401" ht="13.5" hidden="1" customHeight="1" x14ac:dyDescent="0.35"/>
    <row r="402" ht="13.5" hidden="1" customHeight="1" x14ac:dyDescent="0.35"/>
    <row r="403" ht="13.5" hidden="1" customHeight="1" x14ac:dyDescent="0.35"/>
    <row r="404" ht="13.5" hidden="1" customHeight="1" x14ac:dyDescent="0.35"/>
    <row r="405" ht="13.5" hidden="1" customHeight="1" x14ac:dyDescent="0.35"/>
    <row r="406" ht="13.5" hidden="1" customHeight="1" x14ac:dyDescent="0.35"/>
    <row r="407" ht="13.5" hidden="1" customHeight="1" x14ac:dyDescent="0.35"/>
    <row r="408" ht="13.5" hidden="1" customHeight="1" x14ac:dyDescent="0.35"/>
    <row r="409" ht="13.5" hidden="1" customHeight="1" x14ac:dyDescent="0.35"/>
    <row r="410" ht="13.5" hidden="1" customHeight="1" x14ac:dyDescent="0.35"/>
    <row r="411" ht="13.5" hidden="1" customHeight="1" x14ac:dyDescent="0.35"/>
    <row r="412" ht="13.5" hidden="1" customHeight="1" x14ac:dyDescent="0.35"/>
    <row r="413" ht="13.5" hidden="1" customHeight="1" x14ac:dyDescent="0.35"/>
    <row r="414" ht="13.5" hidden="1" customHeight="1" x14ac:dyDescent="0.35"/>
    <row r="415" ht="13.5" hidden="1" customHeight="1" x14ac:dyDescent="0.35"/>
    <row r="416" ht="13.5" hidden="1" customHeight="1" x14ac:dyDescent="0.35"/>
    <row r="417" ht="13.5" hidden="1" customHeight="1" x14ac:dyDescent="0.35"/>
    <row r="418" ht="13.5" hidden="1" customHeight="1" x14ac:dyDescent="0.35"/>
    <row r="419" ht="13.5" hidden="1" customHeight="1" x14ac:dyDescent="0.35"/>
    <row r="420" ht="13.5" hidden="1" customHeight="1" x14ac:dyDescent="0.35"/>
    <row r="421" ht="13.5" hidden="1" customHeight="1" x14ac:dyDescent="0.35"/>
    <row r="422" ht="13.5" hidden="1" customHeight="1" x14ac:dyDescent="0.35"/>
    <row r="423" ht="13.5" hidden="1" customHeight="1" x14ac:dyDescent="0.35"/>
    <row r="424" ht="13.5" hidden="1" customHeight="1" x14ac:dyDescent="0.35"/>
    <row r="425" ht="13.5" hidden="1" customHeight="1" x14ac:dyDescent="0.35"/>
    <row r="426" ht="13.5" hidden="1" customHeight="1" x14ac:dyDescent="0.35"/>
    <row r="427" ht="13.5" hidden="1" customHeight="1" x14ac:dyDescent="0.35"/>
    <row r="428" ht="13.5" hidden="1" customHeight="1" x14ac:dyDescent="0.35"/>
    <row r="429" ht="13.5" hidden="1" customHeight="1" x14ac:dyDescent="0.35"/>
    <row r="430" ht="13.5" hidden="1" customHeight="1" x14ac:dyDescent="0.35"/>
    <row r="431" ht="13.5" hidden="1" customHeight="1" x14ac:dyDescent="0.35"/>
    <row r="432" ht="13.5" hidden="1" customHeight="1" x14ac:dyDescent="0.35"/>
    <row r="433" ht="13.5" hidden="1" customHeight="1" x14ac:dyDescent="0.35"/>
    <row r="434" ht="13.5" hidden="1" customHeight="1" x14ac:dyDescent="0.35"/>
    <row r="435" ht="13.5" hidden="1" customHeight="1" x14ac:dyDescent="0.35"/>
    <row r="436" ht="13.5" hidden="1" customHeight="1" x14ac:dyDescent="0.35"/>
    <row r="437" ht="13.5" hidden="1" customHeight="1" x14ac:dyDescent="0.35"/>
    <row r="438" ht="13.5" hidden="1" customHeight="1" x14ac:dyDescent="0.35"/>
    <row r="439" ht="13.5" hidden="1" customHeight="1" x14ac:dyDescent="0.35"/>
    <row r="440" ht="13.5" hidden="1" customHeight="1" x14ac:dyDescent="0.35"/>
    <row r="441" ht="13.5" hidden="1" customHeight="1" x14ac:dyDescent="0.35"/>
    <row r="442" ht="13.5" hidden="1" customHeight="1" x14ac:dyDescent="0.35"/>
    <row r="443" ht="13.5" hidden="1" customHeight="1" x14ac:dyDescent="0.35"/>
    <row r="444" ht="13.5" hidden="1" customHeight="1" x14ac:dyDescent="0.35"/>
    <row r="445" ht="13.5" hidden="1" customHeight="1" x14ac:dyDescent="0.35"/>
    <row r="446" ht="13.5" hidden="1" customHeight="1" x14ac:dyDescent="0.35"/>
    <row r="447" ht="13.5" hidden="1" customHeight="1" x14ac:dyDescent="0.35"/>
    <row r="448" ht="13.5" hidden="1" customHeight="1" x14ac:dyDescent="0.35"/>
    <row r="449" ht="13.5" hidden="1" customHeight="1" x14ac:dyDescent="0.35"/>
    <row r="450" ht="13.5" hidden="1" customHeight="1" x14ac:dyDescent="0.35"/>
    <row r="451" ht="13.5" hidden="1" customHeight="1" x14ac:dyDescent="0.35"/>
    <row r="452" ht="13.5" hidden="1" customHeight="1" x14ac:dyDescent="0.35"/>
    <row r="453" ht="13.5" hidden="1" customHeight="1" x14ac:dyDescent="0.35"/>
    <row r="454" ht="13.5" hidden="1" customHeight="1" x14ac:dyDescent="0.35"/>
    <row r="455" ht="13.5" hidden="1" customHeight="1" x14ac:dyDescent="0.35"/>
    <row r="456" ht="13.5" hidden="1" customHeight="1" x14ac:dyDescent="0.35"/>
    <row r="457" ht="13.5" hidden="1" customHeight="1" x14ac:dyDescent="0.35"/>
    <row r="458" ht="13.5" hidden="1" customHeight="1" x14ac:dyDescent="0.35"/>
    <row r="459" ht="13.5" hidden="1" customHeight="1" x14ac:dyDescent="0.35"/>
    <row r="460" ht="13.5" hidden="1" customHeight="1" x14ac:dyDescent="0.35"/>
    <row r="461" ht="13.5" hidden="1" customHeight="1" x14ac:dyDescent="0.35"/>
    <row r="462" ht="13.5" hidden="1" customHeight="1" x14ac:dyDescent="0.35"/>
    <row r="463" ht="13.5" hidden="1" customHeight="1" x14ac:dyDescent="0.35"/>
    <row r="464" ht="13.5" hidden="1" customHeight="1" x14ac:dyDescent="0.35"/>
    <row r="465" ht="13.5" hidden="1" customHeight="1" x14ac:dyDescent="0.35"/>
    <row r="466" ht="13.5" hidden="1" customHeight="1" x14ac:dyDescent="0.35"/>
    <row r="467" ht="13.5" hidden="1" customHeight="1" x14ac:dyDescent="0.35"/>
    <row r="468" ht="13.5" hidden="1" customHeight="1" x14ac:dyDescent="0.35"/>
    <row r="469" ht="13.5" hidden="1" customHeight="1" x14ac:dyDescent="0.35"/>
    <row r="470" ht="13.5" hidden="1" customHeight="1" x14ac:dyDescent="0.35"/>
    <row r="471" ht="13.5" hidden="1" customHeight="1" x14ac:dyDescent="0.35"/>
    <row r="472" ht="13.5" hidden="1" customHeight="1" x14ac:dyDescent="0.35"/>
    <row r="473" ht="13.5" hidden="1" customHeight="1" x14ac:dyDescent="0.35"/>
    <row r="474" ht="13.5" hidden="1" customHeight="1" x14ac:dyDescent="0.35"/>
    <row r="475" ht="13.5" hidden="1" customHeight="1" x14ac:dyDescent="0.35"/>
    <row r="476" ht="13.5" hidden="1" customHeight="1" x14ac:dyDescent="0.35"/>
    <row r="477" ht="13.5" hidden="1" customHeight="1" x14ac:dyDescent="0.35"/>
    <row r="478" ht="13.5" hidden="1" customHeight="1" x14ac:dyDescent="0.35"/>
    <row r="479" ht="13.5" hidden="1" customHeight="1" x14ac:dyDescent="0.35"/>
    <row r="480" ht="13.5" hidden="1" customHeight="1" x14ac:dyDescent="0.35"/>
    <row r="481" ht="13.5" hidden="1" customHeight="1" x14ac:dyDescent="0.35"/>
    <row r="482" ht="13.5" hidden="1" customHeight="1" x14ac:dyDescent="0.35"/>
    <row r="483" ht="13.5" hidden="1" customHeight="1" x14ac:dyDescent="0.35"/>
    <row r="484" ht="13.5" hidden="1" customHeight="1" x14ac:dyDescent="0.35"/>
    <row r="485" ht="13.5" hidden="1" customHeight="1" x14ac:dyDescent="0.35"/>
    <row r="486" ht="13.5" hidden="1" customHeight="1" x14ac:dyDescent="0.35"/>
    <row r="487" ht="13.5" hidden="1" customHeight="1" x14ac:dyDescent="0.35"/>
    <row r="488" ht="13.5" hidden="1" customHeight="1" x14ac:dyDescent="0.35"/>
    <row r="489" ht="13.5" hidden="1" customHeight="1" x14ac:dyDescent="0.35"/>
    <row r="490" ht="13.5" hidden="1" customHeight="1" x14ac:dyDescent="0.35"/>
    <row r="491" ht="13.5" hidden="1" customHeight="1" x14ac:dyDescent="0.35"/>
    <row r="492" ht="13.5" hidden="1" customHeight="1" x14ac:dyDescent="0.35"/>
    <row r="493" ht="13.5" hidden="1" customHeight="1" x14ac:dyDescent="0.35"/>
    <row r="494" ht="13.5" hidden="1" customHeight="1" x14ac:dyDescent="0.35"/>
    <row r="495" ht="13.5" hidden="1" customHeight="1" x14ac:dyDescent="0.35"/>
    <row r="496" ht="13.5" hidden="1" customHeight="1" x14ac:dyDescent="0.35"/>
    <row r="497" ht="13.5" hidden="1" customHeight="1" x14ac:dyDescent="0.35"/>
    <row r="498" ht="13.5" hidden="1" customHeight="1" x14ac:dyDescent="0.35"/>
    <row r="499" ht="13.5" hidden="1" customHeight="1" x14ac:dyDescent="0.35"/>
    <row r="500" ht="13.5" hidden="1" customHeight="1" x14ac:dyDescent="0.35"/>
    <row r="501" ht="13.5" hidden="1" customHeight="1" x14ac:dyDescent="0.35"/>
    <row r="502" ht="13.5" hidden="1" customHeight="1" x14ac:dyDescent="0.35"/>
    <row r="503" ht="13.5" hidden="1" customHeight="1" x14ac:dyDescent="0.35"/>
    <row r="504" ht="13.5" hidden="1" customHeight="1" x14ac:dyDescent="0.35"/>
    <row r="505" ht="13.5" hidden="1" customHeight="1" x14ac:dyDescent="0.35"/>
    <row r="506" ht="13.5" hidden="1" customHeight="1" x14ac:dyDescent="0.35"/>
    <row r="507" ht="13.5" hidden="1" customHeight="1" x14ac:dyDescent="0.35"/>
    <row r="508" ht="13.5" hidden="1" customHeight="1" x14ac:dyDescent="0.35"/>
    <row r="509" ht="13.5" hidden="1" customHeight="1" x14ac:dyDescent="0.35"/>
    <row r="510" ht="13.5" hidden="1" customHeight="1" x14ac:dyDescent="0.35"/>
    <row r="511" ht="13.5" hidden="1" customHeight="1" x14ac:dyDescent="0.35"/>
    <row r="512" ht="13.5" hidden="1" customHeight="1" x14ac:dyDescent="0.35"/>
    <row r="513" ht="13.5" hidden="1" customHeight="1" x14ac:dyDescent="0.35"/>
    <row r="514" ht="13.5" hidden="1" customHeight="1" x14ac:dyDescent="0.35"/>
    <row r="515" ht="13.5" hidden="1" customHeight="1" x14ac:dyDescent="0.35"/>
    <row r="516" ht="13.5" hidden="1" customHeight="1" x14ac:dyDescent="0.35"/>
    <row r="517" ht="13.5" hidden="1" customHeight="1" x14ac:dyDescent="0.35"/>
    <row r="518" ht="13.5" hidden="1" customHeight="1" x14ac:dyDescent="0.35"/>
    <row r="519" ht="13.5" hidden="1" customHeight="1" x14ac:dyDescent="0.35"/>
    <row r="520" ht="13.5" hidden="1" customHeight="1" x14ac:dyDescent="0.35"/>
    <row r="521" ht="13.5" hidden="1" customHeight="1" x14ac:dyDescent="0.35"/>
    <row r="522" ht="13.5" hidden="1" customHeight="1" x14ac:dyDescent="0.35"/>
    <row r="523" ht="13.5" hidden="1" customHeight="1" x14ac:dyDescent="0.35"/>
    <row r="524" ht="13.5" hidden="1" customHeight="1" x14ac:dyDescent="0.35"/>
    <row r="525" ht="13.5" hidden="1" customHeight="1" x14ac:dyDescent="0.35"/>
    <row r="526" ht="13.5" hidden="1" customHeight="1" x14ac:dyDescent="0.35"/>
    <row r="527" ht="13.5" hidden="1" customHeight="1" x14ac:dyDescent="0.35"/>
    <row r="528" ht="13.5" hidden="1" customHeight="1" x14ac:dyDescent="0.35"/>
    <row r="529" ht="13.5" hidden="1" customHeight="1" x14ac:dyDescent="0.35"/>
    <row r="530" ht="13.5" hidden="1" customHeight="1" x14ac:dyDescent="0.35"/>
    <row r="531" ht="13.5" hidden="1" customHeight="1" x14ac:dyDescent="0.35"/>
    <row r="532" ht="13.5" hidden="1" customHeight="1" x14ac:dyDescent="0.35"/>
    <row r="533" ht="13.5" hidden="1" customHeight="1" x14ac:dyDescent="0.35"/>
    <row r="534" ht="13.5" hidden="1" customHeight="1" x14ac:dyDescent="0.35"/>
    <row r="535" ht="13.5" hidden="1" customHeight="1" x14ac:dyDescent="0.35"/>
    <row r="536" ht="13.5" hidden="1" customHeight="1" x14ac:dyDescent="0.35"/>
    <row r="537" ht="13.5" hidden="1" customHeight="1" x14ac:dyDescent="0.35"/>
    <row r="538" ht="13.5" hidden="1" customHeight="1" x14ac:dyDescent="0.35"/>
    <row r="539" ht="13.5" hidden="1" customHeight="1" x14ac:dyDescent="0.35"/>
    <row r="540" ht="13.5" hidden="1" customHeight="1" x14ac:dyDescent="0.35"/>
    <row r="541" ht="13.5" hidden="1" customHeight="1" x14ac:dyDescent="0.35"/>
    <row r="542" ht="13.5" hidden="1" customHeight="1" x14ac:dyDescent="0.35"/>
    <row r="543" ht="13.5" hidden="1" customHeight="1" x14ac:dyDescent="0.35"/>
    <row r="544" ht="13.5" hidden="1" customHeight="1" x14ac:dyDescent="0.35"/>
    <row r="545" ht="13.5" hidden="1" customHeight="1" x14ac:dyDescent="0.35"/>
    <row r="546" ht="13.5" hidden="1" customHeight="1" x14ac:dyDescent="0.35"/>
    <row r="547" ht="13.5" hidden="1" customHeight="1" x14ac:dyDescent="0.35"/>
    <row r="548" ht="13.5" hidden="1" customHeight="1" x14ac:dyDescent="0.35"/>
    <row r="549" ht="13.5" hidden="1" customHeight="1" x14ac:dyDescent="0.35"/>
    <row r="550" ht="13.5" hidden="1" customHeight="1" x14ac:dyDescent="0.35"/>
    <row r="551" ht="13.5" hidden="1" customHeight="1" x14ac:dyDescent="0.35"/>
    <row r="552" ht="13.5" hidden="1" customHeight="1" x14ac:dyDescent="0.35"/>
    <row r="553" ht="13.5" hidden="1" customHeight="1" x14ac:dyDescent="0.35"/>
    <row r="554" ht="13.5" hidden="1" customHeight="1" x14ac:dyDescent="0.35"/>
    <row r="555" ht="13.5" hidden="1" customHeight="1" x14ac:dyDescent="0.35"/>
    <row r="556" ht="13.5" hidden="1" customHeight="1" x14ac:dyDescent="0.35"/>
    <row r="557" ht="13.5" hidden="1" customHeight="1" x14ac:dyDescent="0.35"/>
    <row r="558" ht="13.5" hidden="1" customHeight="1" x14ac:dyDescent="0.35"/>
    <row r="559" ht="13.5" hidden="1" customHeight="1" x14ac:dyDescent="0.35"/>
    <row r="560" ht="13.5" hidden="1" customHeight="1" x14ac:dyDescent="0.35"/>
    <row r="561" ht="13.5" hidden="1" customHeight="1" x14ac:dyDescent="0.35"/>
    <row r="562" ht="13.5" hidden="1" customHeight="1" x14ac:dyDescent="0.35"/>
    <row r="563" ht="13.5" hidden="1" customHeight="1" x14ac:dyDescent="0.35"/>
    <row r="564" ht="13.5" hidden="1" customHeight="1" x14ac:dyDescent="0.35"/>
    <row r="565" ht="13.5" hidden="1" customHeight="1" x14ac:dyDescent="0.35"/>
    <row r="566" ht="13.5" hidden="1" customHeight="1" x14ac:dyDescent="0.35"/>
    <row r="567" ht="13.5" hidden="1" customHeight="1" x14ac:dyDescent="0.35"/>
    <row r="568" ht="13.5" hidden="1" customHeight="1" x14ac:dyDescent="0.35"/>
    <row r="569" ht="13.5" hidden="1" customHeight="1" x14ac:dyDescent="0.35"/>
    <row r="570" ht="13.5" hidden="1" customHeight="1" x14ac:dyDescent="0.35"/>
    <row r="571" ht="13.5" hidden="1" customHeight="1" x14ac:dyDescent="0.35"/>
    <row r="572" ht="13.5" hidden="1" customHeight="1" x14ac:dyDescent="0.35"/>
    <row r="573" ht="13.5" hidden="1" customHeight="1" x14ac:dyDescent="0.35"/>
    <row r="574" ht="13.5" hidden="1" customHeight="1" x14ac:dyDescent="0.35"/>
    <row r="575" ht="13.5" hidden="1" customHeight="1" x14ac:dyDescent="0.35"/>
    <row r="576" ht="13.5" hidden="1" customHeight="1" x14ac:dyDescent="0.35"/>
    <row r="577" ht="13.5" hidden="1" customHeight="1" x14ac:dyDescent="0.35"/>
    <row r="578" ht="13.5" hidden="1" customHeight="1" x14ac:dyDescent="0.35"/>
    <row r="579" ht="13.5" hidden="1" customHeight="1" x14ac:dyDescent="0.35"/>
    <row r="580" ht="13.5" hidden="1" customHeight="1" x14ac:dyDescent="0.35"/>
    <row r="581" ht="13.5" hidden="1" customHeight="1" x14ac:dyDescent="0.35"/>
    <row r="582" ht="13.5" hidden="1" customHeight="1" x14ac:dyDescent="0.35"/>
    <row r="583" ht="13.5" hidden="1" customHeight="1" x14ac:dyDescent="0.35"/>
    <row r="584" ht="13.5" hidden="1" customHeight="1" x14ac:dyDescent="0.35"/>
    <row r="585" ht="13.5" hidden="1" customHeight="1" x14ac:dyDescent="0.35"/>
    <row r="586" ht="13.5" hidden="1" customHeight="1" x14ac:dyDescent="0.35"/>
    <row r="587" ht="13.5" hidden="1" customHeight="1" x14ac:dyDescent="0.35"/>
    <row r="588" ht="13.5" hidden="1" customHeight="1" x14ac:dyDescent="0.35"/>
    <row r="589" ht="13.5" hidden="1" customHeight="1" x14ac:dyDescent="0.35"/>
    <row r="590" ht="13.5" hidden="1" customHeight="1" x14ac:dyDescent="0.35"/>
    <row r="591" ht="13.5" hidden="1" customHeight="1" x14ac:dyDescent="0.35"/>
    <row r="592" ht="13.5" hidden="1" customHeight="1" x14ac:dyDescent="0.35"/>
    <row r="593" ht="13.5" hidden="1" customHeight="1" x14ac:dyDescent="0.35"/>
    <row r="594" ht="13.5" hidden="1" customHeight="1" x14ac:dyDescent="0.35"/>
    <row r="595" ht="13.5" hidden="1" customHeight="1" x14ac:dyDescent="0.35"/>
    <row r="596" ht="13.5" hidden="1" customHeight="1" x14ac:dyDescent="0.35"/>
    <row r="597" ht="13.5" hidden="1" customHeight="1" x14ac:dyDescent="0.35"/>
    <row r="598" ht="13.5" hidden="1" customHeight="1" x14ac:dyDescent="0.35"/>
    <row r="599" ht="13.5" hidden="1" customHeight="1" x14ac:dyDescent="0.35"/>
    <row r="600" ht="13.5" hidden="1" customHeight="1" x14ac:dyDescent="0.35"/>
    <row r="601" ht="13.5" hidden="1" customHeight="1" x14ac:dyDescent="0.35"/>
    <row r="602" ht="13.5" hidden="1" customHeight="1" x14ac:dyDescent="0.35"/>
    <row r="603" ht="13.5" hidden="1" customHeight="1" x14ac:dyDescent="0.35"/>
    <row r="604" ht="13.5" hidden="1" customHeight="1" x14ac:dyDescent="0.35"/>
    <row r="605" ht="13.5" hidden="1" customHeight="1" x14ac:dyDescent="0.35"/>
    <row r="606" ht="13.5" hidden="1" customHeight="1" x14ac:dyDescent="0.35"/>
    <row r="607" ht="13.5" hidden="1" customHeight="1" x14ac:dyDescent="0.35"/>
    <row r="608" ht="13.5" hidden="1" customHeight="1" x14ac:dyDescent="0.35"/>
    <row r="609" ht="13.5" hidden="1" customHeight="1" x14ac:dyDescent="0.35"/>
    <row r="610" ht="13.5" hidden="1" customHeight="1" x14ac:dyDescent="0.35"/>
    <row r="611" ht="13.5" hidden="1" customHeight="1" x14ac:dyDescent="0.35"/>
    <row r="612" ht="13.5" hidden="1" customHeight="1" x14ac:dyDescent="0.35"/>
    <row r="613" ht="13.5" hidden="1" customHeight="1" x14ac:dyDescent="0.35"/>
    <row r="614" ht="13.5" hidden="1" customHeight="1" x14ac:dyDescent="0.35"/>
    <row r="615" ht="13.5" hidden="1" customHeight="1" x14ac:dyDescent="0.35"/>
    <row r="616" ht="13.5" hidden="1" customHeight="1" x14ac:dyDescent="0.35"/>
    <row r="617" ht="13.5" hidden="1" customHeight="1" x14ac:dyDescent="0.35"/>
    <row r="618" ht="13.5" hidden="1" customHeight="1" x14ac:dyDescent="0.35"/>
    <row r="619" ht="13.5" hidden="1" customHeight="1" x14ac:dyDescent="0.35"/>
    <row r="620" ht="13.5" hidden="1" customHeight="1" x14ac:dyDescent="0.35"/>
    <row r="621" ht="13.5" hidden="1" customHeight="1" x14ac:dyDescent="0.35"/>
    <row r="622" ht="13.5" hidden="1" customHeight="1" x14ac:dyDescent="0.35"/>
    <row r="623" ht="13.5" hidden="1" customHeight="1" x14ac:dyDescent="0.35"/>
    <row r="624" ht="13.5" hidden="1" customHeight="1" x14ac:dyDescent="0.35"/>
    <row r="625" ht="13.5" hidden="1" customHeight="1" x14ac:dyDescent="0.35"/>
    <row r="626" ht="13.5" hidden="1" customHeight="1" x14ac:dyDescent="0.35"/>
    <row r="627" ht="13.5" hidden="1" customHeight="1" x14ac:dyDescent="0.35"/>
    <row r="628" ht="13.5" hidden="1" customHeight="1" x14ac:dyDescent="0.35"/>
    <row r="629" ht="13.5" hidden="1" customHeight="1" x14ac:dyDescent="0.35"/>
    <row r="630" ht="13.5" hidden="1" customHeight="1" x14ac:dyDescent="0.35"/>
    <row r="631" ht="13.5" hidden="1" customHeight="1" x14ac:dyDescent="0.35"/>
    <row r="632" ht="13.5" hidden="1" customHeight="1" x14ac:dyDescent="0.35"/>
    <row r="633" ht="13.5" hidden="1" customHeight="1" x14ac:dyDescent="0.35"/>
    <row r="634" ht="13.5" hidden="1" customHeight="1" x14ac:dyDescent="0.35"/>
    <row r="635" ht="13.5" hidden="1" customHeight="1" x14ac:dyDescent="0.35"/>
    <row r="636" ht="13.5" hidden="1" customHeight="1" x14ac:dyDescent="0.35"/>
    <row r="637" ht="13.5" hidden="1" customHeight="1" x14ac:dyDescent="0.35"/>
    <row r="638" ht="13.5" hidden="1" customHeight="1" x14ac:dyDescent="0.35"/>
    <row r="639" ht="13.5" hidden="1" customHeight="1" x14ac:dyDescent="0.35"/>
    <row r="640" ht="13.5" hidden="1" customHeight="1" x14ac:dyDescent="0.35"/>
    <row r="641" ht="13.5" hidden="1" customHeight="1" x14ac:dyDescent="0.35"/>
    <row r="642" ht="13.5" hidden="1" customHeight="1" x14ac:dyDescent="0.35"/>
    <row r="643" ht="13.5" hidden="1" customHeight="1" x14ac:dyDescent="0.35"/>
    <row r="644" ht="13.5" hidden="1" customHeight="1" x14ac:dyDescent="0.35"/>
    <row r="645" ht="13.5" hidden="1" customHeight="1" x14ac:dyDescent="0.35"/>
    <row r="646" ht="13.5" hidden="1" customHeight="1" x14ac:dyDescent="0.35"/>
    <row r="647" ht="13.5" hidden="1" customHeight="1" x14ac:dyDescent="0.35"/>
    <row r="648" ht="13.5" hidden="1" customHeight="1" x14ac:dyDescent="0.35"/>
    <row r="649" ht="13.5" hidden="1" customHeight="1" x14ac:dyDescent="0.35"/>
    <row r="650" ht="13.5" hidden="1" customHeight="1" x14ac:dyDescent="0.35"/>
    <row r="651" ht="13.5" hidden="1" customHeight="1" x14ac:dyDescent="0.35"/>
    <row r="652" ht="13.5" hidden="1" customHeight="1" x14ac:dyDescent="0.35"/>
    <row r="653" ht="13.5" hidden="1" customHeight="1" x14ac:dyDescent="0.35"/>
    <row r="654" ht="13.5" hidden="1" customHeight="1" x14ac:dyDescent="0.35"/>
    <row r="655" ht="13.5" hidden="1" customHeight="1" x14ac:dyDescent="0.35"/>
    <row r="656" ht="13.5" hidden="1" customHeight="1" x14ac:dyDescent="0.35"/>
    <row r="657" ht="13.5" hidden="1" customHeight="1" x14ac:dyDescent="0.35"/>
    <row r="658" ht="13.5" hidden="1" customHeight="1" x14ac:dyDescent="0.35"/>
    <row r="659" ht="13.5" hidden="1" customHeight="1" x14ac:dyDescent="0.35"/>
    <row r="660" ht="13.5" hidden="1" customHeight="1" x14ac:dyDescent="0.35"/>
    <row r="661" ht="13.5" hidden="1" customHeight="1" x14ac:dyDescent="0.35"/>
    <row r="662" ht="13.5" hidden="1" customHeight="1" x14ac:dyDescent="0.35"/>
    <row r="663" ht="13.5" hidden="1" customHeight="1" x14ac:dyDescent="0.35"/>
    <row r="664" ht="13.5" hidden="1" customHeight="1" x14ac:dyDescent="0.35"/>
    <row r="665" ht="13.5" hidden="1" customHeight="1" x14ac:dyDescent="0.35"/>
    <row r="666" ht="13.5" hidden="1" customHeight="1" x14ac:dyDescent="0.35"/>
    <row r="667" ht="13.5" hidden="1" customHeight="1" x14ac:dyDescent="0.35"/>
    <row r="668" ht="13.5" hidden="1" customHeight="1" x14ac:dyDescent="0.35"/>
    <row r="669" ht="13.5" hidden="1" customHeight="1" x14ac:dyDescent="0.35"/>
    <row r="670" ht="13.5" hidden="1" customHeight="1" x14ac:dyDescent="0.35"/>
    <row r="671" ht="13.5" hidden="1" customHeight="1" x14ac:dyDescent="0.35"/>
    <row r="672" ht="13.5" hidden="1" customHeight="1" x14ac:dyDescent="0.35"/>
    <row r="673" ht="13.5" hidden="1" customHeight="1" x14ac:dyDescent="0.35"/>
    <row r="674" ht="13.5" hidden="1" customHeight="1" x14ac:dyDescent="0.35"/>
    <row r="675" ht="13.5" hidden="1" customHeight="1" x14ac:dyDescent="0.35"/>
    <row r="676" ht="13.5" hidden="1" customHeight="1" x14ac:dyDescent="0.35"/>
    <row r="677" ht="13.5" hidden="1" customHeight="1" x14ac:dyDescent="0.35"/>
    <row r="678" ht="13.5" hidden="1" customHeight="1" x14ac:dyDescent="0.35"/>
    <row r="679" ht="13.5" hidden="1" customHeight="1" x14ac:dyDescent="0.35"/>
    <row r="680" ht="13.5" hidden="1" customHeight="1" x14ac:dyDescent="0.35"/>
    <row r="681" ht="13.5" hidden="1" customHeight="1" x14ac:dyDescent="0.35"/>
    <row r="682" ht="13.5" hidden="1" customHeight="1" x14ac:dyDescent="0.35"/>
    <row r="683" ht="13.5" hidden="1" customHeight="1" x14ac:dyDescent="0.35"/>
    <row r="684" ht="13.5" hidden="1" customHeight="1" x14ac:dyDescent="0.35"/>
    <row r="685" ht="13.5" hidden="1" customHeight="1" x14ac:dyDescent="0.35"/>
    <row r="686" ht="13.5" hidden="1" customHeight="1" x14ac:dyDescent="0.35"/>
    <row r="687" ht="13.5" hidden="1" customHeight="1" x14ac:dyDescent="0.35"/>
    <row r="688" ht="13.5" hidden="1" customHeight="1" x14ac:dyDescent="0.35"/>
    <row r="689" ht="13.5" hidden="1" customHeight="1" x14ac:dyDescent="0.35"/>
    <row r="690" ht="13.5" hidden="1" customHeight="1" x14ac:dyDescent="0.35"/>
    <row r="691" ht="13.5" hidden="1" customHeight="1" x14ac:dyDescent="0.35"/>
    <row r="692" ht="13.5" hidden="1" customHeight="1" x14ac:dyDescent="0.35"/>
    <row r="693" ht="13.5" hidden="1" customHeight="1" x14ac:dyDescent="0.35"/>
    <row r="694" ht="13.5" hidden="1" customHeight="1" x14ac:dyDescent="0.35"/>
    <row r="695" ht="13.5" hidden="1" customHeight="1" x14ac:dyDescent="0.35"/>
    <row r="696" ht="13.5" hidden="1" customHeight="1" x14ac:dyDescent="0.35"/>
    <row r="697" ht="13.5" hidden="1" customHeight="1" x14ac:dyDescent="0.35"/>
    <row r="698" ht="13.5" hidden="1" customHeight="1" x14ac:dyDescent="0.35"/>
    <row r="699" ht="13.5" hidden="1" customHeight="1" x14ac:dyDescent="0.35"/>
    <row r="700" ht="13.5" hidden="1" customHeight="1" x14ac:dyDescent="0.35"/>
    <row r="701" ht="13.5" hidden="1" customHeight="1" x14ac:dyDescent="0.35"/>
    <row r="702" ht="13.5" hidden="1" customHeight="1" x14ac:dyDescent="0.35"/>
    <row r="703" ht="13.5" hidden="1" customHeight="1" x14ac:dyDescent="0.35"/>
    <row r="704" ht="13.5" hidden="1" customHeight="1" x14ac:dyDescent="0.35"/>
    <row r="705" ht="13.5" hidden="1" customHeight="1" x14ac:dyDescent="0.35"/>
    <row r="706" ht="13.5" hidden="1" customHeight="1" x14ac:dyDescent="0.35"/>
    <row r="707" ht="13.5" hidden="1" customHeight="1" x14ac:dyDescent="0.35"/>
    <row r="708" ht="13.5" hidden="1" customHeight="1" x14ac:dyDescent="0.35"/>
    <row r="709" ht="13.5" hidden="1" customHeight="1" x14ac:dyDescent="0.35"/>
    <row r="710" ht="13.5" hidden="1" customHeight="1" x14ac:dyDescent="0.35"/>
    <row r="711" ht="13.5" hidden="1" customHeight="1" x14ac:dyDescent="0.35"/>
    <row r="712" ht="13.5" hidden="1" customHeight="1" x14ac:dyDescent="0.35"/>
    <row r="713" ht="13.5" hidden="1" customHeight="1" x14ac:dyDescent="0.35"/>
    <row r="714" ht="13.5" hidden="1" customHeight="1" x14ac:dyDescent="0.35"/>
    <row r="715" ht="13.5" hidden="1" customHeight="1" x14ac:dyDescent="0.35"/>
    <row r="716" ht="13.5" hidden="1" customHeight="1" x14ac:dyDescent="0.35"/>
    <row r="717" ht="13.5" hidden="1" customHeight="1" x14ac:dyDescent="0.35"/>
    <row r="718" ht="13.5" hidden="1" customHeight="1" x14ac:dyDescent="0.35"/>
    <row r="719" ht="13.5" hidden="1" customHeight="1" x14ac:dyDescent="0.35"/>
    <row r="720" ht="13.5" hidden="1" customHeight="1" x14ac:dyDescent="0.35"/>
    <row r="721" ht="13.5" hidden="1" customHeight="1" x14ac:dyDescent="0.35"/>
    <row r="722" ht="13.5" hidden="1" customHeight="1" x14ac:dyDescent="0.35"/>
    <row r="723" ht="13.5" hidden="1" customHeight="1" x14ac:dyDescent="0.35"/>
    <row r="724" ht="13.5" hidden="1" customHeight="1" x14ac:dyDescent="0.35"/>
    <row r="725" ht="13.5" hidden="1" customHeight="1" x14ac:dyDescent="0.35"/>
    <row r="726" ht="13.5" hidden="1" customHeight="1" x14ac:dyDescent="0.35"/>
    <row r="727" ht="13.5" hidden="1" customHeight="1" x14ac:dyDescent="0.35"/>
    <row r="728" ht="13.5" hidden="1" customHeight="1" x14ac:dyDescent="0.35"/>
    <row r="729" ht="13.5" hidden="1" customHeight="1" x14ac:dyDescent="0.35"/>
    <row r="730" ht="13.5" hidden="1" customHeight="1" x14ac:dyDescent="0.35"/>
    <row r="731" ht="13.5" hidden="1" customHeight="1" x14ac:dyDescent="0.35"/>
    <row r="732" ht="13.5" hidden="1" customHeight="1" x14ac:dyDescent="0.35"/>
    <row r="733" ht="13.5" hidden="1" customHeight="1" x14ac:dyDescent="0.35"/>
    <row r="734" ht="13.5" hidden="1" customHeight="1" x14ac:dyDescent="0.35"/>
    <row r="735" ht="13.5" hidden="1" customHeight="1" x14ac:dyDescent="0.35"/>
    <row r="736" ht="13.5" hidden="1" customHeight="1" x14ac:dyDescent="0.35"/>
    <row r="737" ht="13.5" hidden="1" customHeight="1" x14ac:dyDescent="0.35"/>
    <row r="738" ht="13.5" hidden="1" customHeight="1" x14ac:dyDescent="0.35"/>
    <row r="739" ht="13.5" hidden="1" customHeight="1" x14ac:dyDescent="0.35"/>
    <row r="740" ht="13.5" hidden="1" customHeight="1" x14ac:dyDescent="0.35"/>
    <row r="741" ht="13.5" hidden="1" customHeight="1" x14ac:dyDescent="0.35"/>
    <row r="742" ht="13.5" hidden="1" customHeight="1" x14ac:dyDescent="0.35"/>
    <row r="743" ht="13.5" hidden="1" customHeight="1" x14ac:dyDescent="0.35"/>
    <row r="744" ht="13.5" hidden="1" customHeight="1" x14ac:dyDescent="0.35"/>
    <row r="745" ht="13.5" hidden="1" customHeight="1" x14ac:dyDescent="0.35"/>
    <row r="746" ht="13.5" hidden="1" customHeight="1" x14ac:dyDescent="0.35"/>
    <row r="747" ht="13.5" hidden="1" customHeight="1" x14ac:dyDescent="0.35"/>
    <row r="748" ht="13.5" hidden="1" customHeight="1" x14ac:dyDescent="0.35"/>
    <row r="749" ht="13.5" hidden="1" customHeight="1" x14ac:dyDescent="0.35"/>
    <row r="750" ht="13.5" hidden="1" customHeight="1" x14ac:dyDescent="0.35"/>
    <row r="751" ht="13.5" hidden="1" customHeight="1" x14ac:dyDescent="0.35"/>
    <row r="752" ht="13.5" hidden="1" customHeight="1" x14ac:dyDescent="0.35"/>
    <row r="753" ht="13.5" hidden="1" customHeight="1" x14ac:dyDescent="0.35"/>
    <row r="754" ht="13.5" hidden="1" customHeight="1" x14ac:dyDescent="0.35"/>
    <row r="755" ht="13.5" hidden="1" customHeight="1" x14ac:dyDescent="0.35"/>
    <row r="756" ht="13.5" hidden="1" customHeight="1" x14ac:dyDescent="0.35"/>
    <row r="757" ht="13.5" hidden="1" customHeight="1" x14ac:dyDescent="0.35"/>
    <row r="758" ht="13.5" hidden="1" customHeight="1" x14ac:dyDescent="0.35"/>
    <row r="759" ht="13.5" hidden="1" customHeight="1" x14ac:dyDescent="0.35"/>
    <row r="760" ht="13.5" hidden="1" customHeight="1" x14ac:dyDescent="0.35"/>
    <row r="761" ht="13.5" hidden="1" customHeight="1" x14ac:dyDescent="0.35"/>
    <row r="762" ht="13.5" hidden="1" customHeight="1" x14ac:dyDescent="0.35"/>
    <row r="763" ht="13.5" hidden="1" customHeight="1" x14ac:dyDescent="0.35"/>
    <row r="764" ht="13.5" hidden="1" customHeight="1" x14ac:dyDescent="0.35"/>
    <row r="765" ht="13.5" hidden="1" customHeight="1" x14ac:dyDescent="0.35"/>
    <row r="766" ht="13.5" hidden="1" customHeight="1" x14ac:dyDescent="0.35"/>
    <row r="767" ht="13.5" hidden="1" customHeight="1" x14ac:dyDescent="0.35"/>
    <row r="768" ht="13.5" hidden="1" customHeight="1" x14ac:dyDescent="0.35"/>
    <row r="769" ht="13.5" hidden="1" customHeight="1" x14ac:dyDescent="0.35"/>
    <row r="770" ht="13.5" hidden="1" customHeight="1" x14ac:dyDescent="0.35"/>
    <row r="771" ht="13.5" hidden="1" customHeight="1" x14ac:dyDescent="0.35"/>
    <row r="772" ht="13.5" hidden="1" customHeight="1" x14ac:dyDescent="0.35"/>
    <row r="773" ht="13.5" hidden="1" customHeight="1" x14ac:dyDescent="0.35"/>
    <row r="774" ht="13.5" hidden="1" customHeight="1" x14ac:dyDescent="0.35"/>
    <row r="775" ht="13.5" hidden="1" customHeight="1" x14ac:dyDescent="0.35"/>
    <row r="776" ht="13.5" hidden="1" customHeight="1" x14ac:dyDescent="0.35"/>
    <row r="777" ht="13.5" hidden="1" customHeight="1" x14ac:dyDescent="0.35"/>
    <row r="778" ht="13.5" hidden="1" customHeight="1" x14ac:dyDescent="0.35"/>
    <row r="779" ht="13.5" hidden="1" customHeight="1" x14ac:dyDescent="0.35"/>
    <row r="780" ht="13.5" hidden="1" customHeight="1" x14ac:dyDescent="0.35"/>
    <row r="781" ht="13.5" hidden="1" customHeight="1" x14ac:dyDescent="0.35"/>
    <row r="782" ht="13.5" hidden="1" customHeight="1" x14ac:dyDescent="0.35"/>
    <row r="783" ht="13.5" hidden="1" customHeight="1" x14ac:dyDescent="0.35"/>
    <row r="784" ht="13.5" hidden="1" customHeight="1" x14ac:dyDescent="0.35"/>
    <row r="785" ht="13.5" hidden="1" customHeight="1" x14ac:dyDescent="0.35"/>
    <row r="786" ht="13.5" hidden="1" customHeight="1" x14ac:dyDescent="0.35"/>
    <row r="787" ht="13.5" hidden="1" customHeight="1" x14ac:dyDescent="0.35"/>
    <row r="788" ht="13.5" hidden="1" customHeight="1" x14ac:dyDescent="0.35"/>
    <row r="789" ht="13.5" hidden="1" customHeight="1" x14ac:dyDescent="0.35"/>
    <row r="790" ht="13.5" hidden="1" customHeight="1" x14ac:dyDescent="0.35"/>
    <row r="791" ht="13.5" hidden="1" customHeight="1" x14ac:dyDescent="0.35"/>
    <row r="792" ht="13.5" hidden="1" customHeight="1" x14ac:dyDescent="0.35"/>
    <row r="793" ht="13.5" hidden="1" customHeight="1" x14ac:dyDescent="0.35"/>
    <row r="794" ht="13.5" hidden="1" customHeight="1" x14ac:dyDescent="0.35"/>
    <row r="795" ht="13.5" hidden="1" customHeight="1" x14ac:dyDescent="0.35"/>
    <row r="796" ht="13.5" hidden="1" customHeight="1" x14ac:dyDescent="0.35"/>
    <row r="797" ht="13.5" hidden="1" customHeight="1" x14ac:dyDescent="0.35"/>
    <row r="798" ht="13.5" hidden="1" customHeight="1" x14ac:dyDescent="0.35"/>
    <row r="799" ht="13.5" hidden="1" customHeight="1" x14ac:dyDescent="0.35"/>
    <row r="800" ht="13.5" hidden="1" customHeight="1" x14ac:dyDescent="0.35"/>
    <row r="801" ht="13.5" hidden="1" customHeight="1" x14ac:dyDescent="0.35"/>
    <row r="802" ht="13.5" hidden="1" customHeight="1" x14ac:dyDescent="0.35"/>
    <row r="803" ht="13.5" hidden="1" customHeight="1" x14ac:dyDescent="0.35"/>
    <row r="804" ht="13.5" hidden="1" customHeight="1" x14ac:dyDescent="0.35"/>
    <row r="805" ht="13.5" hidden="1" customHeight="1" x14ac:dyDescent="0.35"/>
    <row r="806" ht="13.5" hidden="1" customHeight="1" x14ac:dyDescent="0.35"/>
    <row r="807" ht="13.5" hidden="1" customHeight="1" x14ac:dyDescent="0.35"/>
    <row r="808" ht="13.5" hidden="1" customHeight="1" x14ac:dyDescent="0.35"/>
    <row r="809" ht="13.5" hidden="1" customHeight="1" x14ac:dyDescent="0.35"/>
    <row r="810" ht="13.5" hidden="1" customHeight="1" x14ac:dyDescent="0.35"/>
    <row r="811" ht="13.5" hidden="1" customHeight="1" x14ac:dyDescent="0.35"/>
    <row r="812" ht="13.5" hidden="1" customHeight="1" x14ac:dyDescent="0.35"/>
    <row r="813" ht="13.5" hidden="1" customHeight="1" x14ac:dyDescent="0.35"/>
    <row r="814" ht="13.5" hidden="1" customHeight="1" x14ac:dyDescent="0.35"/>
    <row r="815" ht="13.5" hidden="1" customHeight="1" x14ac:dyDescent="0.35"/>
    <row r="816" ht="13.5" hidden="1" customHeight="1" x14ac:dyDescent="0.35"/>
    <row r="817" ht="13.5" hidden="1" customHeight="1" x14ac:dyDescent="0.35"/>
    <row r="818" ht="13.5" hidden="1" customHeight="1" x14ac:dyDescent="0.35"/>
    <row r="819" ht="13.5" hidden="1" customHeight="1" x14ac:dyDescent="0.35"/>
    <row r="820" ht="13.5" hidden="1" customHeight="1" x14ac:dyDescent="0.35"/>
    <row r="821" ht="13.5" hidden="1" customHeight="1" x14ac:dyDescent="0.35"/>
    <row r="822" ht="13.5" hidden="1" customHeight="1" x14ac:dyDescent="0.35"/>
    <row r="823" ht="13.5" hidden="1" customHeight="1" x14ac:dyDescent="0.35"/>
    <row r="824" ht="13.5" hidden="1" customHeight="1" x14ac:dyDescent="0.35"/>
    <row r="825" ht="13.5" hidden="1" customHeight="1" x14ac:dyDescent="0.35"/>
    <row r="826" ht="13.5" hidden="1" customHeight="1" x14ac:dyDescent="0.35"/>
    <row r="827" ht="13.5" hidden="1" customHeight="1" x14ac:dyDescent="0.35"/>
    <row r="828" ht="13.5" hidden="1" customHeight="1" x14ac:dyDescent="0.35"/>
    <row r="829" ht="13.5" hidden="1" customHeight="1" x14ac:dyDescent="0.35"/>
    <row r="830" ht="13.5" hidden="1" customHeight="1" x14ac:dyDescent="0.35"/>
    <row r="831" ht="13.5" hidden="1" customHeight="1" x14ac:dyDescent="0.35"/>
    <row r="832" ht="13.5" hidden="1" customHeight="1" x14ac:dyDescent="0.35"/>
    <row r="833" ht="13.5" hidden="1" customHeight="1" x14ac:dyDescent="0.35"/>
    <row r="834" ht="13.5" hidden="1" customHeight="1" x14ac:dyDescent="0.35"/>
    <row r="835" ht="13.5" hidden="1" customHeight="1" x14ac:dyDescent="0.35"/>
    <row r="836" ht="13.5" hidden="1" customHeight="1" x14ac:dyDescent="0.35"/>
    <row r="837" ht="13.5" hidden="1" customHeight="1" x14ac:dyDescent="0.35"/>
    <row r="838" ht="13.5" hidden="1" customHeight="1" x14ac:dyDescent="0.35"/>
    <row r="839" ht="13.5" hidden="1" customHeight="1" x14ac:dyDescent="0.35"/>
    <row r="840" ht="13.5" hidden="1" customHeight="1" x14ac:dyDescent="0.35"/>
    <row r="841" ht="13.5" hidden="1" customHeight="1" x14ac:dyDescent="0.35"/>
    <row r="842" ht="13.5" hidden="1" customHeight="1" x14ac:dyDescent="0.35"/>
    <row r="843" ht="13.5" hidden="1" customHeight="1" x14ac:dyDescent="0.35"/>
    <row r="844" ht="13.5" hidden="1" customHeight="1" x14ac:dyDescent="0.35"/>
    <row r="845" ht="13.5" hidden="1" customHeight="1" x14ac:dyDescent="0.35"/>
    <row r="846" ht="13.5" hidden="1" customHeight="1" x14ac:dyDescent="0.35"/>
    <row r="847" ht="13.5" hidden="1" customHeight="1" x14ac:dyDescent="0.35"/>
    <row r="848" ht="13.5" hidden="1" customHeight="1" x14ac:dyDescent="0.35"/>
    <row r="849" ht="13.5" hidden="1" customHeight="1" x14ac:dyDescent="0.35"/>
    <row r="850" ht="13.5" hidden="1" customHeight="1" x14ac:dyDescent="0.35"/>
    <row r="851" ht="13.5" hidden="1" customHeight="1" x14ac:dyDescent="0.35"/>
    <row r="852" ht="13.5" hidden="1" customHeight="1" x14ac:dyDescent="0.35"/>
    <row r="853" ht="13.5" hidden="1" customHeight="1" x14ac:dyDescent="0.35"/>
    <row r="854" ht="13.5" hidden="1" customHeight="1" x14ac:dyDescent="0.35"/>
    <row r="855" ht="13.5" hidden="1" customHeight="1" x14ac:dyDescent="0.35"/>
    <row r="856" ht="13.5" hidden="1" customHeight="1" x14ac:dyDescent="0.35"/>
    <row r="857" ht="13.5" hidden="1" customHeight="1" x14ac:dyDescent="0.35"/>
    <row r="858" ht="13.5" hidden="1" customHeight="1" x14ac:dyDescent="0.35"/>
    <row r="859" ht="13.5" hidden="1" customHeight="1" x14ac:dyDescent="0.35"/>
    <row r="860" ht="13.5" hidden="1" customHeight="1" x14ac:dyDescent="0.35"/>
    <row r="861" ht="13.5" hidden="1" customHeight="1" x14ac:dyDescent="0.35"/>
    <row r="862" ht="13.5" hidden="1" customHeight="1" x14ac:dyDescent="0.35"/>
    <row r="863" ht="13.5" hidden="1" customHeight="1" x14ac:dyDescent="0.35"/>
    <row r="864" ht="13.5" hidden="1" customHeight="1" x14ac:dyDescent="0.35"/>
    <row r="865" ht="13.5" hidden="1" customHeight="1" x14ac:dyDescent="0.35"/>
    <row r="866" ht="13.5" hidden="1" customHeight="1" x14ac:dyDescent="0.35"/>
    <row r="867" ht="13.5" hidden="1" customHeight="1" x14ac:dyDescent="0.35"/>
    <row r="868" ht="13.5" hidden="1" customHeight="1" x14ac:dyDescent="0.35"/>
    <row r="869" ht="13.5" hidden="1" customHeight="1" x14ac:dyDescent="0.35"/>
    <row r="870" ht="13.5" hidden="1" customHeight="1" x14ac:dyDescent="0.35"/>
    <row r="871" ht="13.5" hidden="1" customHeight="1" x14ac:dyDescent="0.35"/>
    <row r="872" ht="13.5" hidden="1" customHeight="1" x14ac:dyDescent="0.35"/>
    <row r="873" ht="13.5" hidden="1" customHeight="1" x14ac:dyDescent="0.35"/>
    <row r="874" ht="13.5" hidden="1" customHeight="1" x14ac:dyDescent="0.35"/>
    <row r="875" ht="13.5" hidden="1" customHeight="1" x14ac:dyDescent="0.35"/>
    <row r="876" ht="13.5" hidden="1" customHeight="1" x14ac:dyDescent="0.35"/>
    <row r="877" ht="13.5" hidden="1" customHeight="1" x14ac:dyDescent="0.35"/>
    <row r="878" ht="13.5" hidden="1" customHeight="1" x14ac:dyDescent="0.35"/>
    <row r="879" ht="13.5" hidden="1" customHeight="1" x14ac:dyDescent="0.35"/>
    <row r="880" ht="13.5" hidden="1" customHeight="1" x14ac:dyDescent="0.35"/>
    <row r="881" ht="13.5" hidden="1" customHeight="1" x14ac:dyDescent="0.35"/>
    <row r="882" ht="13.5" hidden="1" customHeight="1" x14ac:dyDescent="0.35"/>
    <row r="883" ht="13.5" hidden="1" customHeight="1" x14ac:dyDescent="0.35"/>
    <row r="884" ht="13.5" hidden="1" customHeight="1" x14ac:dyDescent="0.35"/>
    <row r="885" ht="13.5" hidden="1" customHeight="1" x14ac:dyDescent="0.35"/>
    <row r="886" ht="13.5" hidden="1" customHeight="1" x14ac:dyDescent="0.35"/>
    <row r="887" ht="13.5" hidden="1" customHeight="1" x14ac:dyDescent="0.35"/>
    <row r="888" ht="13.5" hidden="1" customHeight="1" x14ac:dyDescent="0.35"/>
    <row r="889" ht="13.5" hidden="1" customHeight="1" x14ac:dyDescent="0.35"/>
    <row r="890" ht="13.5" hidden="1" customHeight="1" x14ac:dyDescent="0.35"/>
    <row r="891" ht="13.5" hidden="1" customHeight="1" x14ac:dyDescent="0.35"/>
    <row r="892" ht="13.5" hidden="1" customHeight="1" x14ac:dyDescent="0.35"/>
    <row r="893" ht="13.5" hidden="1" customHeight="1" x14ac:dyDescent="0.35"/>
    <row r="894" ht="13.5" hidden="1" customHeight="1" x14ac:dyDescent="0.35"/>
    <row r="895" ht="13.5" hidden="1" customHeight="1" x14ac:dyDescent="0.35"/>
    <row r="896" ht="13.5" hidden="1" customHeight="1" x14ac:dyDescent="0.35"/>
    <row r="897" ht="13.5" hidden="1" customHeight="1" x14ac:dyDescent="0.35"/>
    <row r="898" ht="13.5" hidden="1" customHeight="1" x14ac:dyDescent="0.35"/>
    <row r="899" ht="13.5" hidden="1" customHeight="1" x14ac:dyDescent="0.35"/>
    <row r="900" ht="13.5" hidden="1" customHeight="1" x14ac:dyDescent="0.35"/>
    <row r="901" ht="13.5" hidden="1" customHeight="1" x14ac:dyDescent="0.35"/>
    <row r="902" ht="13.5" hidden="1" customHeight="1" x14ac:dyDescent="0.35"/>
    <row r="903" ht="13.5" hidden="1" customHeight="1" x14ac:dyDescent="0.35"/>
    <row r="904" ht="13.5" hidden="1" customHeight="1" x14ac:dyDescent="0.35"/>
    <row r="905" ht="13.5" hidden="1" customHeight="1" x14ac:dyDescent="0.35"/>
    <row r="906" ht="13.5" hidden="1" customHeight="1" x14ac:dyDescent="0.35"/>
    <row r="907" ht="13.5" hidden="1" customHeight="1" x14ac:dyDescent="0.35"/>
    <row r="908" ht="13.5" hidden="1" customHeight="1" x14ac:dyDescent="0.35"/>
    <row r="909" ht="13.5" hidden="1" customHeight="1" x14ac:dyDescent="0.35"/>
    <row r="910" ht="13.5" hidden="1" customHeight="1" x14ac:dyDescent="0.35"/>
    <row r="911" ht="13.5" hidden="1" customHeight="1" x14ac:dyDescent="0.35"/>
    <row r="912" ht="13.5" hidden="1" customHeight="1" x14ac:dyDescent="0.35"/>
    <row r="913" ht="13.5" hidden="1" customHeight="1" x14ac:dyDescent="0.35"/>
    <row r="914" ht="13.5" hidden="1" customHeight="1" x14ac:dyDescent="0.35"/>
    <row r="915" ht="13.5" hidden="1" customHeight="1" x14ac:dyDescent="0.35"/>
    <row r="916" ht="13.5" hidden="1" customHeight="1" x14ac:dyDescent="0.35"/>
    <row r="917" ht="13.5" hidden="1" customHeight="1" x14ac:dyDescent="0.35"/>
    <row r="918" ht="13.5" hidden="1" customHeight="1" x14ac:dyDescent="0.35"/>
    <row r="919" ht="13.5" hidden="1" customHeight="1" x14ac:dyDescent="0.35"/>
    <row r="920" ht="13.5" hidden="1" customHeight="1" x14ac:dyDescent="0.35"/>
    <row r="921" ht="13.5" hidden="1" customHeight="1" x14ac:dyDescent="0.35"/>
    <row r="922" ht="13.5" hidden="1" customHeight="1" x14ac:dyDescent="0.35"/>
    <row r="923" ht="13.5" hidden="1" customHeight="1" x14ac:dyDescent="0.35"/>
    <row r="924" ht="13.5" hidden="1" customHeight="1" x14ac:dyDescent="0.35"/>
    <row r="925" ht="13.5" hidden="1" customHeight="1" x14ac:dyDescent="0.35"/>
    <row r="926" ht="13.5" hidden="1" customHeight="1" x14ac:dyDescent="0.35"/>
    <row r="927" ht="13.5" hidden="1" customHeight="1" x14ac:dyDescent="0.35"/>
    <row r="928" ht="13.5" hidden="1" customHeight="1" x14ac:dyDescent="0.35"/>
    <row r="929" ht="13.5" hidden="1" customHeight="1" x14ac:dyDescent="0.35"/>
    <row r="930" ht="13.5" hidden="1" customHeight="1" x14ac:dyDescent="0.35"/>
    <row r="931" ht="13.5" hidden="1" customHeight="1" x14ac:dyDescent="0.35"/>
    <row r="932" ht="13.5" hidden="1" customHeight="1" x14ac:dyDescent="0.35"/>
    <row r="933" ht="13.5" hidden="1" customHeight="1" x14ac:dyDescent="0.35"/>
    <row r="934" ht="13.5" hidden="1" customHeight="1" x14ac:dyDescent="0.35"/>
    <row r="935" ht="13.5" hidden="1" customHeight="1" x14ac:dyDescent="0.35"/>
    <row r="936" ht="13.5" hidden="1" customHeight="1" x14ac:dyDescent="0.35"/>
    <row r="937" ht="13.5" hidden="1" customHeight="1" x14ac:dyDescent="0.35"/>
    <row r="938" ht="13.5" hidden="1" customHeight="1" x14ac:dyDescent="0.35"/>
    <row r="939" ht="13.5" hidden="1" customHeight="1" x14ac:dyDescent="0.35"/>
    <row r="940" ht="13.5" hidden="1" customHeight="1" x14ac:dyDescent="0.35"/>
    <row r="941" ht="13.5" hidden="1" customHeight="1" x14ac:dyDescent="0.35"/>
    <row r="942" ht="13.5" hidden="1" customHeight="1" x14ac:dyDescent="0.35"/>
    <row r="943" ht="13.5" hidden="1" customHeight="1" x14ac:dyDescent="0.35"/>
    <row r="944" ht="13.5" hidden="1" customHeight="1" x14ac:dyDescent="0.35"/>
    <row r="945" ht="13.5" hidden="1" customHeight="1" x14ac:dyDescent="0.35"/>
    <row r="946" ht="13.5" hidden="1" customHeight="1" x14ac:dyDescent="0.35"/>
    <row r="947" ht="13.5" hidden="1" customHeight="1" x14ac:dyDescent="0.35"/>
    <row r="948" ht="13.5" hidden="1" customHeight="1" x14ac:dyDescent="0.35"/>
    <row r="949" ht="13.5" hidden="1" customHeight="1" x14ac:dyDescent="0.35"/>
    <row r="950" ht="13.5" hidden="1" customHeight="1" x14ac:dyDescent="0.35"/>
    <row r="951" ht="13.5" hidden="1" customHeight="1" x14ac:dyDescent="0.35"/>
    <row r="952" ht="13.5" hidden="1" customHeight="1" x14ac:dyDescent="0.35"/>
    <row r="953" ht="13.5" hidden="1" customHeight="1" x14ac:dyDescent="0.35"/>
    <row r="954" ht="13.5" hidden="1" customHeight="1" x14ac:dyDescent="0.35"/>
    <row r="955" ht="13.5" hidden="1" customHeight="1" x14ac:dyDescent="0.35"/>
    <row r="956" ht="13.5" hidden="1" customHeight="1" x14ac:dyDescent="0.35"/>
    <row r="957" ht="13.5" hidden="1" customHeight="1" x14ac:dyDescent="0.35"/>
    <row r="958" ht="13.5" hidden="1" customHeight="1" x14ac:dyDescent="0.35"/>
    <row r="959" ht="13.5" hidden="1" customHeight="1" x14ac:dyDescent="0.35"/>
    <row r="960" ht="13.5" hidden="1" customHeight="1" x14ac:dyDescent="0.35"/>
    <row r="961" ht="13.5" hidden="1" customHeight="1" x14ac:dyDescent="0.35"/>
    <row r="962" ht="13.5" hidden="1" customHeight="1" x14ac:dyDescent="0.35"/>
    <row r="963" ht="13.5" hidden="1" customHeight="1" x14ac:dyDescent="0.35"/>
    <row r="964" ht="13.5" hidden="1" customHeight="1" x14ac:dyDescent="0.35"/>
    <row r="965" ht="13.5" hidden="1" customHeight="1" x14ac:dyDescent="0.35"/>
    <row r="966" ht="13.5" hidden="1" customHeight="1" x14ac:dyDescent="0.35"/>
    <row r="967" ht="13.5" hidden="1" customHeight="1" x14ac:dyDescent="0.35"/>
    <row r="968" ht="13.5" hidden="1" customHeight="1" x14ac:dyDescent="0.35"/>
    <row r="969" ht="13.5" hidden="1" customHeight="1" x14ac:dyDescent="0.35"/>
    <row r="970" ht="13.5" hidden="1" customHeight="1" x14ac:dyDescent="0.35"/>
    <row r="971" ht="13.5" hidden="1" customHeight="1" x14ac:dyDescent="0.35"/>
    <row r="972" ht="13.5" hidden="1" customHeight="1" x14ac:dyDescent="0.35"/>
    <row r="973" ht="13.5" hidden="1" customHeight="1" x14ac:dyDescent="0.35"/>
    <row r="974" ht="13.5" hidden="1" customHeight="1" x14ac:dyDescent="0.35"/>
    <row r="975" ht="13.5" hidden="1" customHeight="1" x14ac:dyDescent="0.35"/>
    <row r="976" ht="13.5" hidden="1" customHeight="1" x14ac:dyDescent="0.35"/>
    <row r="1048545" spans="2:2" ht="15" customHeight="1" x14ac:dyDescent="0.35"/>
    <row r="1048556" spans="2:2" ht="15" hidden="1" customHeight="1" x14ac:dyDescent="0.35">
      <c r="B1048556" s="16"/>
    </row>
  </sheetData>
  <dataValidations disablePrompts="1" count="1">
    <dataValidation type="list" allowBlank="1" showInputMessage="1" showErrorMessage="1" prompt="Use the dropdown to select the relevant category for each agency-level category manager." sqref="F22" xr:uid="{87B55BE3-810E-4CD2-8545-3488A33BBADD}">
      <formula1>Select_L1Category</formula1>
    </dataValidation>
  </dataValidations>
  <pageMargins left="0.7" right="0.7" top="0.75" bottom="0.75" header="0" footer="0"/>
  <pageSetup orientation="landscape" r:id="rId1"/>
  <drawing r:id="rId2"/>
  <legacyDrawing r:id="rId3"/>
  <tableParts count="2">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33" id="{E13686B6-7DE4-41D0-9843-FF4EF9245588}">
            <xm:f>OR(Agency='Data Validation'!$B$6:$B$9,Agency='Data Validation'!$B$11,Agency='Data Validation'!$B$15:$B$18,Agency='Data Validation'!$B$20:$B$27)</xm:f>
            <x14:dxf>
              <font>
                <color theme="0" tint="-0.24994659260841701"/>
              </font>
              <fill>
                <patternFill>
                  <bgColor theme="0" tint="-4.9989318521683403E-2"/>
                </patternFill>
              </fill>
            </x14:dxf>
          </x14:cfRule>
          <xm:sqref>B12:E12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AEFF-1C85-4989-967F-F2F1C7B9A55B}">
  <sheetPr codeName="Sheet3">
    <tabColor theme="4"/>
  </sheetPr>
  <dimension ref="B1:M11"/>
  <sheetViews>
    <sheetView showGridLines="0" zoomScale="85" zoomScaleNormal="85" workbookViewId="0">
      <pane ySplit="10" topLeftCell="A11" activePane="bottomLeft" state="frozen"/>
      <selection pane="bottomLeft" activeCell="A11" sqref="A11"/>
    </sheetView>
  </sheetViews>
  <sheetFormatPr defaultColWidth="0" defaultRowHeight="14.5" x14ac:dyDescent="0.35"/>
  <cols>
    <col min="1" max="1" width="1.453125" style="3" customWidth="1"/>
    <col min="2" max="2" width="17.453125" style="3" hidden="1" customWidth="1"/>
    <col min="3" max="3" width="35.1796875" style="3" bestFit="1" customWidth="1"/>
    <col min="4" max="4" width="50.1796875" style="3" customWidth="1"/>
    <col min="5" max="5" width="32.453125" style="3" bestFit="1" customWidth="1"/>
    <col min="6" max="6" width="35" style="3" bestFit="1" customWidth="1"/>
    <col min="7" max="7" width="20.81640625" style="3" customWidth="1"/>
    <col min="8" max="8" width="43.36328125" style="3" customWidth="1"/>
    <col min="9" max="9" width="33.08984375" style="3" customWidth="1"/>
    <col min="10" max="10" width="56.453125" style="3" customWidth="1"/>
    <col min="11" max="11" width="32.36328125" style="3" customWidth="1"/>
    <col min="12" max="12" width="0" style="3" hidden="1" customWidth="1"/>
    <col min="13" max="16382" width="0" style="3" hidden="1"/>
    <col min="16383" max="16383" width="18" style="3" customWidth="1"/>
    <col min="16384" max="16384" width="23.1796875" style="3" customWidth="1"/>
  </cols>
  <sheetData>
    <row r="1" spans="2:13" s="214" customFormat="1" ht="5.5" customHeight="1" x14ac:dyDescent="0.15"/>
    <row r="2" spans="2:13" s="10" customFormat="1" ht="30.5" x14ac:dyDescent="0.65">
      <c r="B2" s="31"/>
      <c r="C2" s="32" t="s">
        <v>289</v>
      </c>
      <c r="D2" s="32"/>
      <c r="E2" s="32"/>
      <c r="F2" s="33"/>
      <c r="G2" s="34"/>
      <c r="H2" s="34"/>
      <c r="I2" s="34"/>
      <c r="J2" s="340"/>
      <c r="K2" s="340"/>
    </row>
    <row r="3" spans="2:13" s="214" customFormat="1" ht="5.5" customHeight="1" x14ac:dyDescent="0.15"/>
    <row r="4" spans="2:13" ht="18" x14ac:dyDescent="0.35">
      <c r="C4" s="7" t="s">
        <v>11</v>
      </c>
      <c r="D4" s="23"/>
      <c r="E4" s="23"/>
      <c r="F4" s="23"/>
      <c r="G4" s="23"/>
      <c r="H4" s="23"/>
      <c r="I4" s="23"/>
      <c r="J4" s="341"/>
      <c r="K4" s="341"/>
    </row>
    <row r="5" spans="2:13" s="214" customFormat="1" ht="5.5" customHeight="1" x14ac:dyDescent="0.15"/>
    <row r="6" spans="2:13" ht="136.5" customHeight="1" x14ac:dyDescent="0.35">
      <c r="C6" s="35"/>
      <c r="D6" s="36"/>
      <c r="E6" s="36"/>
    </row>
    <row r="7" spans="2:13" s="214" customFormat="1" ht="14.5" customHeight="1" x14ac:dyDescent="0.3">
      <c r="C7" s="215"/>
      <c r="D7" s="216"/>
      <c r="E7" s="216"/>
      <c r="F7" s="258" t="s">
        <v>297</v>
      </c>
      <c r="G7" s="259" t="s">
        <v>308</v>
      </c>
      <c r="H7" s="215"/>
      <c r="I7" s="215"/>
      <c r="J7" s="216"/>
    </row>
    <row r="8" spans="2:13" ht="18" x14ac:dyDescent="0.35">
      <c r="C8" s="7" t="str">
        <f>_xlfn.CONCAT("For Agency (",IFERROR(INDEX(Validation_Agencies[Abbreviation],MATCH(Agency,Validation_Agencies[Agency Name],0)),"[Select Agency]"),") Input:")</f>
        <v>For Agency () Input:</v>
      </c>
      <c r="D8" s="23"/>
      <c r="E8" s="23"/>
      <c r="F8" s="37"/>
      <c r="G8" s="37"/>
      <c r="H8" s="37"/>
      <c r="I8" s="37"/>
      <c r="J8" s="339"/>
      <c r="K8" s="339"/>
    </row>
    <row r="9" spans="2:13" s="214" customFormat="1" ht="5.5" customHeight="1" x14ac:dyDescent="0.15">
      <c r="C9" s="180"/>
      <c r="D9" s="180"/>
      <c r="E9" s="180"/>
    </row>
    <row r="10" spans="2:13" s="86" customFormat="1" ht="33" customHeight="1" x14ac:dyDescent="0.35">
      <c r="B10" s="85" t="s">
        <v>13</v>
      </c>
      <c r="C10" s="76" t="s">
        <v>309</v>
      </c>
      <c r="D10" s="76" t="s">
        <v>14</v>
      </c>
      <c r="E10" s="76" t="s">
        <v>154</v>
      </c>
      <c r="F10" s="76" t="s">
        <v>269</v>
      </c>
      <c r="G10" s="76" t="s">
        <v>270</v>
      </c>
      <c r="H10" s="76" t="s">
        <v>307</v>
      </c>
      <c r="I10" s="76" t="s">
        <v>310</v>
      </c>
      <c r="J10" s="76" t="s">
        <v>16</v>
      </c>
      <c r="K10" s="76" t="s">
        <v>1875</v>
      </c>
      <c r="L10" s="76" t="s">
        <v>1874</v>
      </c>
      <c r="M10" s="76" t="s">
        <v>267</v>
      </c>
    </row>
    <row r="11" spans="2:13" x14ac:dyDescent="0.35">
      <c r="B11" s="39">
        <f>IFERROR(INDEX(Validation_Agencies[Abbreviation],MATCH(Agency,Validation_Agencies[Agency Name],0)),"")</f>
        <v>0</v>
      </c>
      <c r="C11" s="26"/>
      <c r="D11" s="26"/>
      <c r="E11" s="26"/>
      <c r="F11" s="26"/>
      <c r="I11" s="26"/>
      <c r="J11" s="26"/>
      <c r="K11" s="328"/>
      <c r="L11" s="40"/>
      <c r="M11" s="129"/>
    </row>
  </sheetData>
  <mergeCells count="3">
    <mergeCell ref="J8:K8"/>
    <mergeCell ref="J2:K2"/>
    <mergeCell ref="J4:K4"/>
  </mergeCells>
  <phoneticPr fontId="71" type="noConversion"/>
  <dataValidations count="3">
    <dataValidation type="list" allowBlank="1" showInputMessage="1" showErrorMessage="1" sqref="G11" xr:uid="{82A4494A-C137-4662-93C6-52F31FEF9A81}">
      <formula1>Select_L2Category</formula1>
    </dataValidation>
    <dataValidation type="list" allowBlank="1" showInputMessage="1" showErrorMessage="1" sqref="H11" xr:uid="{FF1C4133-7916-4C6B-8C8F-62278BD10A80}">
      <formula1>Select_SUM_BIC_Tier</formula1>
    </dataValidation>
    <dataValidation type="list" allowBlank="1" showInputMessage="1" showErrorMessage="1" sqref="F11" xr:uid="{009C108F-A49E-4C55-AAE1-62735F95E3A4}">
      <formula1>Select_L1Category</formula1>
    </dataValidation>
  </dataValidations>
  <pageMargins left="0.7" right="0.7" top="0.75" bottom="0.75" header="0.3" footer="0.3"/>
  <pageSetup orientation="portrait" verticalDpi="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FA31-567D-40C6-9EBE-91091724E394}">
  <sheetPr codeName="Sheet4">
    <tabColor theme="4"/>
  </sheetPr>
  <dimension ref="A1:P11"/>
  <sheetViews>
    <sheetView showGridLines="0" zoomScale="50" zoomScaleNormal="50" workbookViewId="0">
      <pane ySplit="10" topLeftCell="A11" activePane="bottomLeft" state="frozen"/>
      <selection pane="bottomLeft" activeCell="A11" sqref="A11"/>
    </sheetView>
  </sheetViews>
  <sheetFormatPr defaultColWidth="0" defaultRowHeight="14.5" x14ac:dyDescent="0.35"/>
  <cols>
    <col min="1" max="1" width="1.453125" style="3" customWidth="1"/>
    <col min="2" max="2" width="16.81640625" style="3" hidden="1" customWidth="1"/>
    <col min="3" max="3" width="35.81640625" style="3" customWidth="1"/>
    <col min="4" max="4" width="38.453125" style="3" customWidth="1"/>
    <col min="5" max="5" width="37.6328125" style="3" customWidth="1"/>
    <col min="6" max="6" width="35.54296875" style="3" customWidth="1"/>
    <col min="7" max="7" width="32" style="3" customWidth="1"/>
    <col min="8" max="8" width="36" style="3" customWidth="1"/>
    <col min="9" max="9" width="27.08984375" style="3" customWidth="1"/>
    <col min="10" max="10" width="38.81640625" style="3" bestFit="1" customWidth="1"/>
    <col min="11" max="11" width="43.6328125" style="3" customWidth="1"/>
    <col min="12" max="12" width="33.1796875" style="3" bestFit="1" customWidth="1"/>
    <col min="13" max="13" width="52.453125" style="3" customWidth="1"/>
    <col min="14" max="14" width="50.1796875" style="3" customWidth="1"/>
    <col min="15" max="15" width="38.81640625" style="3" customWidth="1"/>
    <col min="16" max="16" width="0" style="3" hidden="1" customWidth="1"/>
    <col min="17" max="16384" width="8.6328125" style="3" hidden="1"/>
  </cols>
  <sheetData>
    <row r="1" spans="1:15" s="214" customFormat="1" ht="5.5" customHeight="1" x14ac:dyDescent="0.15"/>
    <row r="2" spans="1:15" s="10" customFormat="1" ht="30.5" x14ac:dyDescent="0.65">
      <c r="A2" s="31"/>
      <c r="B2" s="31"/>
      <c r="C2" s="41" t="s">
        <v>229</v>
      </c>
      <c r="D2" s="73"/>
      <c r="E2" s="74"/>
      <c r="F2" s="75"/>
      <c r="G2" s="75"/>
      <c r="H2" s="75"/>
      <c r="I2" s="75"/>
      <c r="J2" s="75"/>
      <c r="K2" s="75"/>
      <c r="L2" s="75"/>
      <c r="M2" s="71"/>
      <c r="N2" s="342"/>
      <c r="O2" s="342"/>
    </row>
    <row r="3" spans="1:15" s="214" customFormat="1" ht="5.5" customHeight="1" x14ac:dyDescent="0.15"/>
    <row r="4" spans="1:15" ht="18" x14ac:dyDescent="0.35">
      <c r="C4" s="7" t="s">
        <v>11</v>
      </c>
      <c r="D4" s="37"/>
      <c r="E4" s="37"/>
      <c r="F4" s="37"/>
      <c r="G4" s="37"/>
      <c r="H4" s="37"/>
      <c r="I4" s="37"/>
      <c r="J4" s="37"/>
      <c r="K4" s="37"/>
      <c r="L4" s="37"/>
      <c r="M4" s="37"/>
      <c r="N4" s="339"/>
      <c r="O4" s="339"/>
    </row>
    <row r="5" spans="1:15" s="214" customFormat="1" ht="5.5" customHeight="1" x14ac:dyDescent="0.15"/>
    <row r="6" spans="1:15" ht="128" customHeight="1" x14ac:dyDescent="0.35">
      <c r="C6" s="35"/>
      <c r="D6" s="35"/>
      <c r="E6" s="36"/>
      <c r="F6" s="35"/>
      <c r="G6" s="35"/>
      <c r="H6" s="36"/>
      <c r="L6" s="36"/>
    </row>
    <row r="7" spans="1:15" s="214" customFormat="1" ht="5.5" customHeight="1" x14ac:dyDescent="0.15"/>
    <row r="8" spans="1:15" ht="18" x14ac:dyDescent="0.35">
      <c r="C8" s="7" t="str">
        <f>_xlfn.CONCAT("For Agency (",IFERROR(INDEX(Validation_Agencies[Abbreviation],MATCH(Agency,Validation_Agencies[Agency Name],0)),"[Select Agency]"),") Input:")</f>
        <v>For Agency () Input:</v>
      </c>
      <c r="D8" s="37"/>
      <c r="E8" s="37"/>
      <c r="F8" s="37"/>
      <c r="G8" s="37"/>
      <c r="H8" s="37"/>
      <c r="I8" s="37"/>
      <c r="J8" s="37"/>
      <c r="K8" s="37"/>
      <c r="L8" s="37"/>
      <c r="M8" s="37"/>
      <c r="N8" s="339"/>
      <c r="O8" s="339"/>
    </row>
    <row r="9" spans="1:15" s="214" customFormat="1" ht="5.5" customHeight="1" x14ac:dyDescent="0.15">
      <c r="C9" s="180"/>
    </row>
    <row r="10" spans="1:15" ht="26.5" customHeight="1" x14ac:dyDescent="0.35">
      <c r="B10" s="39" t="s">
        <v>141</v>
      </c>
      <c r="C10" s="76" t="s">
        <v>309</v>
      </c>
      <c r="D10" s="76" t="s">
        <v>14</v>
      </c>
      <c r="E10" s="76" t="s">
        <v>15</v>
      </c>
      <c r="F10" s="76" t="s">
        <v>269</v>
      </c>
      <c r="G10" s="76" t="s">
        <v>270</v>
      </c>
      <c r="H10" s="76" t="s">
        <v>307</v>
      </c>
      <c r="I10" s="76" t="s">
        <v>310</v>
      </c>
      <c r="J10" s="76" t="s">
        <v>16</v>
      </c>
      <c r="K10" s="76" t="s">
        <v>271</v>
      </c>
      <c r="L10" s="76" t="s">
        <v>1876</v>
      </c>
      <c r="M10" s="76" t="s">
        <v>311</v>
      </c>
      <c r="N10" s="76" t="s">
        <v>217</v>
      </c>
      <c r="O10" s="76" t="s">
        <v>152</v>
      </c>
    </row>
    <row r="11" spans="1:15" x14ac:dyDescent="0.35">
      <c r="B11" s="39">
        <f>IFERROR(INDEX(Validation_Agencies[Abbreviation],MATCH(Agency,Validation_Agencies[Agency Name],0)),"")</f>
        <v>0</v>
      </c>
      <c r="C11" s="26"/>
      <c r="D11" s="26"/>
      <c r="E11" s="26"/>
      <c r="F11" s="26"/>
      <c r="G11" s="26"/>
      <c r="H11" s="26"/>
      <c r="I11" s="26"/>
      <c r="J11" s="26"/>
      <c r="K11" s="26"/>
      <c r="L11" s="163"/>
      <c r="M11" s="163"/>
      <c r="N11" s="26"/>
      <c r="O11" s="26"/>
    </row>
  </sheetData>
  <mergeCells count="3">
    <mergeCell ref="N8:O8"/>
    <mergeCell ref="N4:O4"/>
    <mergeCell ref="N2:O2"/>
  </mergeCells>
  <dataValidations count="4">
    <dataValidation type="list" allowBlank="1" showInputMessage="1" showErrorMessage="1" sqref="N11" xr:uid="{FF6E8527-3274-49BC-B1CF-B29CB0CB48EC}">
      <formula1>Select_JustificationCode</formula1>
    </dataValidation>
    <dataValidation type="list" allowBlank="1" showInputMessage="1" showErrorMessage="1" sqref="G11" xr:uid="{985BFA9D-B3EF-4246-A335-9DC657BF99A7}">
      <formula1>Select_L2Category</formula1>
    </dataValidation>
    <dataValidation type="list" allowBlank="1" showInputMessage="1" showErrorMessage="1" sqref="H11" xr:uid="{63345639-A784-4B55-9B1F-68A6C9E5DD29}">
      <formula1>Select_AoA_0_1_Tier</formula1>
    </dataValidation>
    <dataValidation type="list" allowBlank="1" showInputMessage="1" showErrorMessage="1" sqref="F11" xr:uid="{643D73C9-E0B0-44A8-BE97-62BE153AE926}">
      <formula1>Select_L1Category</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B1FBC-26BA-4AC9-88E8-0F22020FD9AA}">
  <sheetPr codeName="Sheet5">
    <tabColor theme="4"/>
  </sheetPr>
  <dimension ref="A1:L1418"/>
  <sheetViews>
    <sheetView showGridLines="0" zoomScaleNormal="100" workbookViewId="0">
      <pane xSplit="4" ySplit="12" topLeftCell="E13" activePane="bottomRight" state="frozen"/>
      <selection pane="topRight" activeCell="E1" sqref="E1"/>
      <selection pane="bottomLeft" activeCell="A13" sqref="A13"/>
      <selection pane="bottomRight" activeCell="C14" sqref="C14"/>
    </sheetView>
  </sheetViews>
  <sheetFormatPr defaultColWidth="0" defaultRowHeight="14.5" zeroHeight="1" x14ac:dyDescent="0.35"/>
  <cols>
    <col min="1" max="1" width="1.453125" style="3" customWidth="1"/>
    <col min="2" max="2" width="13.1796875" style="3" customWidth="1"/>
    <col min="3" max="3" width="67.453125" style="3" customWidth="1"/>
    <col min="4" max="4" width="23.453125" style="3" customWidth="1"/>
    <col min="5" max="5" width="26.453125" style="3" customWidth="1"/>
    <col min="6" max="6" width="25.36328125" style="3" bestFit="1" customWidth="1"/>
    <col min="7" max="7" width="22.453125" style="3" bestFit="1" customWidth="1"/>
    <col min="8" max="8" width="42.6328125" style="3" bestFit="1" customWidth="1"/>
    <col min="9" max="9" width="25" style="3" bestFit="1" customWidth="1"/>
    <col min="10" max="10" width="38.81640625" style="3" customWidth="1"/>
    <col min="11" max="11" width="8.6328125" style="3" customWidth="1"/>
    <col min="12" max="12" width="0" style="3" hidden="1" customWidth="1"/>
    <col min="13" max="16384" width="8.6328125" style="3" hidden="1"/>
  </cols>
  <sheetData>
    <row r="1" spans="1:10" s="214" customFormat="1" ht="5.5" customHeight="1" x14ac:dyDescent="0.15"/>
    <row r="2" spans="1:10" s="10" customFormat="1" ht="30.5" x14ac:dyDescent="0.65">
      <c r="A2" s="1"/>
      <c r="B2" s="41" t="s">
        <v>290</v>
      </c>
      <c r="C2" s="41"/>
      <c r="D2" s="41"/>
      <c r="E2" s="41"/>
      <c r="F2" s="41"/>
      <c r="G2" s="41"/>
      <c r="H2" s="41"/>
      <c r="I2" s="42"/>
      <c r="J2" s="42"/>
    </row>
    <row r="3" spans="1:10" s="214" customFormat="1" ht="5.5" customHeight="1" x14ac:dyDescent="0.15">
      <c r="A3" s="217"/>
      <c r="B3" s="218"/>
      <c r="C3" s="219"/>
      <c r="D3" s="218"/>
      <c r="E3" s="218"/>
      <c r="F3" s="218"/>
      <c r="G3" s="218"/>
      <c r="H3" s="218"/>
      <c r="I3" s="218"/>
      <c r="J3" s="220"/>
    </row>
    <row r="4" spans="1:10" ht="18" x14ac:dyDescent="0.35">
      <c r="A4" s="43"/>
      <c r="B4" s="7" t="s">
        <v>11</v>
      </c>
      <c r="C4" s="45"/>
      <c r="D4" s="45"/>
      <c r="E4" s="45"/>
      <c r="F4" s="45"/>
      <c r="G4" s="45"/>
      <c r="H4" s="45"/>
      <c r="I4" s="45"/>
      <c r="J4" s="45"/>
    </row>
    <row r="5" spans="1:10" s="214" customFormat="1" ht="5.5" customHeight="1" x14ac:dyDescent="0.15">
      <c r="A5" s="217"/>
      <c r="B5" s="343"/>
      <c r="C5" s="343"/>
      <c r="D5" s="343"/>
      <c r="E5" s="343"/>
      <c r="F5" s="343"/>
      <c r="G5" s="343"/>
      <c r="H5" s="343"/>
      <c r="I5" s="343"/>
      <c r="J5" s="220"/>
    </row>
    <row r="6" spans="1:10" ht="81.75" customHeight="1" x14ac:dyDescent="0.35">
      <c r="A6" s="43"/>
      <c r="B6" s="77"/>
      <c r="C6" s="78"/>
      <c r="D6" s="78"/>
      <c r="E6" s="78"/>
      <c r="F6" s="78"/>
      <c r="G6" s="78"/>
      <c r="H6" s="78"/>
      <c r="I6" s="79"/>
      <c r="J6" s="44"/>
    </row>
    <row r="7" spans="1:10" s="214" customFormat="1" ht="5.5" customHeight="1" x14ac:dyDescent="0.15">
      <c r="A7" s="221"/>
      <c r="B7" s="222"/>
      <c r="C7" s="223"/>
      <c r="D7" s="172"/>
      <c r="E7" s="172"/>
      <c r="F7" s="172"/>
      <c r="G7" s="172"/>
      <c r="H7" s="172"/>
      <c r="I7" s="172"/>
      <c r="J7" s="224"/>
    </row>
    <row r="8" spans="1:10" ht="18" x14ac:dyDescent="0.35">
      <c r="A8" s="43"/>
      <c r="B8" s="7" t="str">
        <f>_xlfn.CONCAT("For Agency (",IFERROR(INDEX(Validation_Agencies[Abbreviation],MATCH(Agency,Validation_Agencies[Agency Name],0)),"[Select Agency]"),") Input:")</f>
        <v>For Agency () Input:</v>
      </c>
      <c r="C8" s="45"/>
      <c r="D8" s="8"/>
      <c r="E8" s="8"/>
      <c r="F8" s="8"/>
      <c r="G8" s="8"/>
      <c r="H8" s="8"/>
      <c r="I8" s="8"/>
      <c r="J8" s="46"/>
    </row>
    <row r="9" spans="1:10" s="214" customFormat="1" ht="5.5" customHeight="1" x14ac:dyDescent="0.15">
      <c r="A9" s="217"/>
      <c r="B9" s="225"/>
      <c r="C9" s="219"/>
      <c r="D9" s="218"/>
      <c r="E9" s="218"/>
      <c r="F9" s="218"/>
      <c r="G9" s="218"/>
      <c r="H9" s="218"/>
      <c r="I9" s="218"/>
      <c r="J9" s="220"/>
    </row>
    <row r="10" spans="1:10" ht="15.5" customHeight="1" x14ac:dyDescent="0.35">
      <c r="A10" s="43"/>
      <c r="B10" s="82" t="s">
        <v>153</v>
      </c>
      <c r="C10" s="82"/>
      <c r="D10" s="83"/>
      <c r="E10" s="253"/>
      <c r="F10" s="2"/>
      <c r="G10" s="2"/>
      <c r="H10" s="2"/>
      <c r="I10" s="2"/>
      <c r="J10" s="44"/>
    </row>
    <row r="11" spans="1:10" s="214" customFormat="1" ht="5.5" customHeight="1" x14ac:dyDescent="0.15">
      <c r="A11" s="217"/>
      <c r="B11" s="225"/>
      <c r="C11" s="219"/>
      <c r="D11" s="218"/>
      <c r="E11" s="218"/>
      <c r="F11" s="218"/>
      <c r="G11" s="218"/>
      <c r="H11" s="218"/>
      <c r="I11" s="218"/>
      <c r="J11" s="220"/>
    </row>
    <row r="12" spans="1:10" s="86" customFormat="1" ht="43.5" x14ac:dyDescent="0.35">
      <c r="A12" s="90"/>
      <c r="B12" s="261" t="s">
        <v>34</v>
      </c>
      <c r="C12" s="76" t="s">
        <v>154</v>
      </c>
      <c r="D12" s="76" t="s">
        <v>155</v>
      </c>
      <c r="E12" s="76" t="s">
        <v>296</v>
      </c>
      <c r="F12" s="76" t="s">
        <v>218</v>
      </c>
      <c r="G12" s="76" t="s">
        <v>156</v>
      </c>
      <c r="H12" s="76" t="s">
        <v>188</v>
      </c>
      <c r="I12" s="76" t="s">
        <v>157</v>
      </c>
      <c r="J12" s="76" t="s">
        <v>158</v>
      </c>
    </row>
    <row r="13" spans="1:10" ht="29" x14ac:dyDescent="0.35">
      <c r="B13" s="39" t="s">
        <v>312</v>
      </c>
      <c r="C13" s="47" t="s">
        <v>313</v>
      </c>
      <c r="D13" s="48" t="s">
        <v>32</v>
      </c>
      <c r="E13" s="254"/>
      <c r="F13" s="254"/>
      <c r="G13" s="254"/>
      <c r="H13" s="254"/>
      <c r="I13" s="254"/>
      <c r="J13" s="254"/>
    </row>
    <row r="14" spans="1:10" x14ac:dyDescent="0.35">
      <c r="B14" s="39" t="s">
        <v>312</v>
      </c>
      <c r="C14" s="47" t="s">
        <v>314</v>
      </c>
      <c r="D14" s="48" t="s">
        <v>32</v>
      </c>
      <c r="E14" s="254"/>
      <c r="F14" s="254"/>
      <c r="G14" s="254"/>
      <c r="H14" s="254"/>
      <c r="I14" s="254"/>
      <c r="J14" s="254"/>
    </row>
    <row r="15" spans="1:10" x14ac:dyDescent="0.35">
      <c r="B15" s="39" t="s">
        <v>312</v>
      </c>
      <c r="C15" s="47" t="s">
        <v>315</v>
      </c>
      <c r="D15" s="48" t="s">
        <v>32</v>
      </c>
      <c r="E15" s="254"/>
      <c r="F15" s="254"/>
      <c r="G15" s="254"/>
      <c r="H15" s="254"/>
      <c r="I15" s="254"/>
      <c r="J15" s="254"/>
    </row>
    <row r="16" spans="1:10" x14ac:dyDescent="0.35">
      <c r="B16" s="39" t="s">
        <v>312</v>
      </c>
      <c r="C16" s="47" t="s">
        <v>316</v>
      </c>
      <c r="D16" s="48" t="s">
        <v>32</v>
      </c>
      <c r="E16" s="254"/>
      <c r="F16" s="254"/>
      <c r="G16" s="254"/>
      <c r="H16" s="254"/>
      <c r="I16" s="254"/>
      <c r="J16" s="254"/>
    </row>
    <row r="17" spans="2:10" ht="29" x14ac:dyDescent="0.35">
      <c r="B17" s="39" t="s">
        <v>312</v>
      </c>
      <c r="C17" s="47" t="s">
        <v>317</v>
      </c>
      <c r="D17" s="48" t="s">
        <v>32</v>
      </c>
      <c r="E17" s="254"/>
      <c r="F17" s="254"/>
      <c r="G17" s="254"/>
      <c r="H17" s="254"/>
      <c r="I17" s="254"/>
      <c r="J17" s="254"/>
    </row>
    <row r="18" spans="2:10" x14ac:dyDescent="0.35">
      <c r="B18" s="39" t="s">
        <v>312</v>
      </c>
      <c r="C18" s="47" t="s">
        <v>318</v>
      </c>
      <c r="D18" s="48" t="s">
        <v>32</v>
      </c>
      <c r="E18" s="254"/>
      <c r="F18" s="254"/>
      <c r="G18" s="254"/>
      <c r="H18" s="254"/>
      <c r="I18" s="254"/>
      <c r="J18" s="254"/>
    </row>
    <row r="19" spans="2:10" ht="29" x14ac:dyDescent="0.35">
      <c r="B19" s="39" t="s">
        <v>312</v>
      </c>
      <c r="C19" s="47" t="s">
        <v>319</v>
      </c>
      <c r="D19" s="48" t="s">
        <v>32</v>
      </c>
      <c r="E19" s="254"/>
      <c r="F19" s="254"/>
      <c r="G19" s="254"/>
      <c r="H19" s="254"/>
      <c r="I19" s="254"/>
      <c r="J19" s="254"/>
    </row>
    <row r="20" spans="2:10" x14ac:dyDescent="0.35">
      <c r="B20" s="39" t="s">
        <v>312</v>
      </c>
      <c r="C20" s="47" t="s">
        <v>320</v>
      </c>
      <c r="D20" s="48" t="s">
        <v>32</v>
      </c>
      <c r="E20" s="254"/>
      <c r="F20" s="254"/>
      <c r="G20" s="254"/>
      <c r="H20" s="254"/>
      <c r="I20" s="254"/>
      <c r="J20" s="254"/>
    </row>
    <row r="21" spans="2:10" x14ac:dyDescent="0.35">
      <c r="B21" s="39" t="s">
        <v>312</v>
      </c>
      <c r="C21" s="47" t="s">
        <v>321</v>
      </c>
      <c r="D21" s="48" t="s">
        <v>32</v>
      </c>
      <c r="E21" s="254"/>
      <c r="F21" s="254"/>
      <c r="G21" s="254"/>
      <c r="H21" s="254"/>
      <c r="I21" s="254"/>
      <c r="J21" s="254"/>
    </row>
    <row r="22" spans="2:10" x14ac:dyDescent="0.35">
      <c r="B22" s="39" t="s">
        <v>312</v>
      </c>
      <c r="C22" s="47" t="s">
        <v>322</v>
      </c>
      <c r="D22" s="48" t="s">
        <v>32</v>
      </c>
      <c r="E22" s="254"/>
      <c r="F22" s="254"/>
      <c r="G22" s="254"/>
      <c r="H22" s="254"/>
      <c r="I22" s="254"/>
      <c r="J22" s="254"/>
    </row>
    <row r="23" spans="2:10" ht="29" x14ac:dyDescent="0.35">
      <c r="B23" s="39" t="s">
        <v>312</v>
      </c>
      <c r="C23" s="47" t="s">
        <v>323</v>
      </c>
      <c r="D23" s="48" t="s">
        <v>32</v>
      </c>
      <c r="E23" s="254"/>
      <c r="F23" s="254"/>
      <c r="G23" s="254"/>
      <c r="H23" s="254"/>
      <c r="I23" s="254"/>
      <c r="J23" s="254"/>
    </row>
    <row r="24" spans="2:10" ht="43.5" x14ac:dyDescent="0.35">
      <c r="B24" s="39" t="s">
        <v>312</v>
      </c>
      <c r="C24" s="47" t="s">
        <v>324</v>
      </c>
      <c r="D24" s="48" t="s">
        <v>32</v>
      </c>
      <c r="E24" s="254"/>
      <c r="F24" s="254"/>
      <c r="G24" s="254"/>
      <c r="H24" s="254"/>
      <c r="I24" s="254"/>
      <c r="J24" s="254"/>
    </row>
    <row r="25" spans="2:10" ht="29" x14ac:dyDescent="0.35">
      <c r="B25" s="39" t="s">
        <v>312</v>
      </c>
      <c r="C25" s="47" t="s">
        <v>325</v>
      </c>
      <c r="D25" s="48" t="s">
        <v>32</v>
      </c>
      <c r="E25" s="254"/>
      <c r="F25" s="254"/>
      <c r="G25" s="254"/>
      <c r="H25" s="254"/>
      <c r="I25" s="254"/>
      <c r="J25" s="254"/>
    </row>
    <row r="26" spans="2:10" ht="29" x14ac:dyDescent="0.35">
      <c r="B26" s="39" t="s">
        <v>312</v>
      </c>
      <c r="C26" s="47" t="s">
        <v>326</v>
      </c>
      <c r="D26" s="48" t="s">
        <v>32</v>
      </c>
      <c r="E26" s="254"/>
      <c r="F26" s="254"/>
      <c r="G26" s="254"/>
      <c r="H26" s="254"/>
      <c r="I26" s="254"/>
      <c r="J26" s="254"/>
    </row>
    <row r="27" spans="2:10" x14ac:dyDescent="0.35">
      <c r="B27" s="39" t="s">
        <v>312</v>
      </c>
      <c r="C27" s="47" t="s">
        <v>327</v>
      </c>
      <c r="D27" s="48" t="s">
        <v>32</v>
      </c>
      <c r="E27" s="254"/>
      <c r="F27" s="254"/>
      <c r="G27" s="254"/>
      <c r="H27" s="254"/>
      <c r="I27" s="254"/>
      <c r="J27" s="254"/>
    </row>
    <row r="28" spans="2:10" x14ac:dyDescent="0.35">
      <c r="B28" s="39" t="s">
        <v>312</v>
      </c>
      <c r="C28" s="47" t="s">
        <v>328</v>
      </c>
      <c r="D28" s="48" t="s">
        <v>32</v>
      </c>
      <c r="E28" s="254"/>
      <c r="F28" s="254"/>
      <c r="G28" s="254"/>
      <c r="H28" s="254"/>
      <c r="I28" s="254"/>
      <c r="J28" s="254"/>
    </row>
    <row r="29" spans="2:10" x14ac:dyDescent="0.35">
      <c r="B29" s="39" t="s">
        <v>312</v>
      </c>
      <c r="C29" s="47" t="s">
        <v>329</v>
      </c>
      <c r="D29" s="48" t="s">
        <v>32</v>
      </c>
      <c r="E29" s="254"/>
      <c r="F29" s="254"/>
      <c r="G29" s="254"/>
      <c r="H29" s="254"/>
      <c r="I29" s="254"/>
      <c r="J29" s="254"/>
    </row>
    <row r="30" spans="2:10" x14ac:dyDescent="0.35">
      <c r="B30" s="39" t="s">
        <v>312</v>
      </c>
      <c r="C30" s="47" t="s">
        <v>330</v>
      </c>
      <c r="D30" s="48" t="s">
        <v>32</v>
      </c>
      <c r="E30" s="254"/>
      <c r="F30" s="254"/>
      <c r="G30" s="254"/>
      <c r="H30" s="254"/>
      <c r="I30" s="254"/>
      <c r="J30" s="254"/>
    </row>
    <row r="31" spans="2:10" x14ac:dyDescent="0.35">
      <c r="B31" s="39" t="s">
        <v>312</v>
      </c>
      <c r="C31" s="47" t="s">
        <v>331</v>
      </c>
      <c r="D31" s="48" t="s">
        <v>32</v>
      </c>
      <c r="E31" s="254"/>
      <c r="F31" s="254"/>
      <c r="G31" s="254"/>
      <c r="H31" s="254"/>
      <c r="I31" s="254"/>
      <c r="J31" s="254"/>
    </row>
    <row r="32" spans="2:10" x14ac:dyDescent="0.35">
      <c r="B32" s="39" t="s">
        <v>312</v>
      </c>
      <c r="C32" s="47" t="s">
        <v>332</v>
      </c>
      <c r="D32" s="48" t="s">
        <v>32</v>
      </c>
      <c r="E32" s="254"/>
      <c r="F32" s="254"/>
      <c r="G32" s="254"/>
      <c r="H32" s="254"/>
      <c r="I32" s="254"/>
      <c r="J32" s="254"/>
    </row>
    <row r="33" spans="2:10" x14ac:dyDescent="0.35">
      <c r="B33" s="39" t="s">
        <v>312</v>
      </c>
      <c r="C33" s="47" t="s">
        <v>333</v>
      </c>
      <c r="D33" s="48" t="s">
        <v>32</v>
      </c>
      <c r="E33" s="254"/>
      <c r="F33" s="254"/>
      <c r="G33" s="254"/>
      <c r="H33" s="254"/>
      <c r="I33" s="254"/>
      <c r="J33" s="254"/>
    </row>
    <row r="34" spans="2:10" ht="29" x14ac:dyDescent="0.35">
      <c r="B34" s="39" t="s">
        <v>312</v>
      </c>
      <c r="C34" s="47" t="s">
        <v>334</v>
      </c>
      <c r="D34" s="48" t="s">
        <v>32</v>
      </c>
      <c r="E34" s="254"/>
      <c r="F34" s="254"/>
      <c r="G34" s="254"/>
      <c r="H34" s="254"/>
      <c r="I34" s="254"/>
      <c r="J34" s="254"/>
    </row>
    <row r="35" spans="2:10" x14ac:dyDescent="0.35">
      <c r="B35" s="39" t="s">
        <v>312</v>
      </c>
      <c r="C35" s="47" t="s">
        <v>335</v>
      </c>
      <c r="D35" s="48" t="s">
        <v>32</v>
      </c>
      <c r="E35" s="254"/>
      <c r="F35" s="254"/>
      <c r="G35" s="254"/>
      <c r="H35" s="254"/>
      <c r="I35" s="254"/>
      <c r="J35" s="254"/>
    </row>
    <row r="36" spans="2:10" x14ac:dyDescent="0.35">
      <c r="B36" s="39" t="s">
        <v>312</v>
      </c>
      <c r="C36" s="47" t="s">
        <v>336</v>
      </c>
      <c r="D36" s="48" t="s">
        <v>32</v>
      </c>
      <c r="E36" s="254"/>
      <c r="F36" s="254"/>
      <c r="G36" s="254"/>
      <c r="H36" s="254"/>
      <c r="I36" s="254"/>
      <c r="J36" s="254"/>
    </row>
    <row r="37" spans="2:10" x14ac:dyDescent="0.35">
      <c r="B37" s="39" t="s">
        <v>312</v>
      </c>
      <c r="C37" s="47" t="s">
        <v>337</v>
      </c>
      <c r="D37" s="48" t="s">
        <v>21</v>
      </c>
      <c r="E37" s="254"/>
      <c r="F37" s="254"/>
      <c r="G37" s="254"/>
      <c r="H37" s="254"/>
      <c r="I37" s="254"/>
      <c r="J37" s="254"/>
    </row>
    <row r="38" spans="2:10" x14ac:dyDescent="0.35">
      <c r="B38" s="39" t="s">
        <v>312</v>
      </c>
      <c r="C38" s="47" t="s">
        <v>338</v>
      </c>
      <c r="D38" s="48" t="s">
        <v>21</v>
      </c>
      <c r="E38" s="254"/>
      <c r="F38" s="254"/>
      <c r="G38" s="254"/>
      <c r="H38" s="254"/>
      <c r="I38" s="254"/>
      <c r="J38" s="254"/>
    </row>
    <row r="39" spans="2:10" x14ac:dyDescent="0.35">
      <c r="B39" s="39" t="s">
        <v>312</v>
      </c>
      <c r="C39" s="47" t="s">
        <v>339</v>
      </c>
      <c r="D39" s="48" t="s">
        <v>21</v>
      </c>
      <c r="E39" s="254"/>
      <c r="F39" s="254"/>
      <c r="G39" s="254"/>
      <c r="H39" s="254"/>
      <c r="I39" s="254"/>
      <c r="J39" s="254"/>
    </row>
    <row r="40" spans="2:10" x14ac:dyDescent="0.35">
      <c r="B40" s="39" t="s">
        <v>312</v>
      </c>
      <c r="C40" s="47" t="s">
        <v>340</v>
      </c>
      <c r="D40" s="48" t="s">
        <v>21</v>
      </c>
      <c r="E40" s="254"/>
      <c r="F40" s="254"/>
      <c r="G40" s="254"/>
      <c r="H40" s="254"/>
      <c r="I40" s="254"/>
      <c r="J40" s="254"/>
    </row>
    <row r="41" spans="2:10" x14ac:dyDescent="0.35">
      <c r="B41" s="39" t="s">
        <v>312</v>
      </c>
      <c r="C41" s="47" t="s">
        <v>341</v>
      </c>
      <c r="D41" s="48" t="s">
        <v>21</v>
      </c>
      <c r="E41" s="254"/>
      <c r="F41" s="254"/>
      <c r="G41" s="254"/>
      <c r="H41" s="254"/>
      <c r="I41" s="254"/>
      <c r="J41" s="254"/>
    </row>
    <row r="42" spans="2:10" x14ac:dyDescent="0.35">
      <c r="B42" s="39" t="s">
        <v>312</v>
      </c>
      <c r="C42" s="47" t="s">
        <v>342</v>
      </c>
      <c r="D42" s="48" t="s">
        <v>21</v>
      </c>
      <c r="E42" s="254"/>
      <c r="F42" s="254"/>
      <c r="G42" s="254"/>
      <c r="H42" s="254"/>
      <c r="I42" s="254"/>
      <c r="J42" s="254"/>
    </row>
    <row r="43" spans="2:10" x14ac:dyDescent="0.35">
      <c r="B43" s="39" t="s">
        <v>312</v>
      </c>
      <c r="C43" s="47" t="s">
        <v>343</v>
      </c>
      <c r="D43" s="48" t="s">
        <v>21</v>
      </c>
      <c r="E43" s="254"/>
      <c r="F43" s="254"/>
      <c r="G43" s="254"/>
      <c r="H43" s="254"/>
      <c r="I43" s="254"/>
      <c r="J43" s="254"/>
    </row>
    <row r="44" spans="2:10" x14ac:dyDescent="0.35">
      <c r="B44" s="39" t="s">
        <v>312</v>
      </c>
      <c r="C44" s="47" t="s">
        <v>344</v>
      </c>
      <c r="D44" s="48" t="s">
        <v>21</v>
      </c>
      <c r="E44" s="254"/>
      <c r="F44" s="254"/>
      <c r="G44" s="254"/>
      <c r="H44" s="254"/>
      <c r="I44" s="254"/>
      <c r="J44" s="254"/>
    </row>
    <row r="45" spans="2:10" x14ac:dyDescent="0.35">
      <c r="B45" s="39" t="s">
        <v>312</v>
      </c>
      <c r="C45" s="47" t="s">
        <v>345</v>
      </c>
      <c r="D45" s="48" t="s">
        <v>21</v>
      </c>
      <c r="E45" s="254"/>
      <c r="F45" s="254"/>
      <c r="G45" s="254"/>
      <c r="H45" s="254"/>
      <c r="I45" s="254"/>
      <c r="J45" s="254"/>
    </row>
    <row r="46" spans="2:10" ht="29" x14ac:dyDescent="0.35">
      <c r="B46" s="39" t="s">
        <v>312</v>
      </c>
      <c r="C46" s="47" t="s">
        <v>346</v>
      </c>
      <c r="D46" s="48" t="s">
        <v>21</v>
      </c>
      <c r="E46" s="254"/>
      <c r="F46" s="254"/>
      <c r="G46" s="254"/>
      <c r="H46" s="254"/>
      <c r="I46" s="254"/>
      <c r="J46" s="254"/>
    </row>
    <row r="47" spans="2:10" ht="29" x14ac:dyDescent="0.35">
      <c r="B47" s="39" t="s">
        <v>312</v>
      </c>
      <c r="C47" s="47" t="s">
        <v>347</v>
      </c>
      <c r="D47" s="48" t="s">
        <v>21</v>
      </c>
      <c r="E47" s="254"/>
      <c r="F47" s="254"/>
      <c r="G47" s="254"/>
      <c r="H47" s="254"/>
      <c r="I47" s="254"/>
      <c r="J47" s="254"/>
    </row>
    <row r="48" spans="2:10" x14ac:dyDescent="0.35">
      <c r="B48" s="39" t="s">
        <v>312</v>
      </c>
      <c r="C48" s="47" t="s">
        <v>348</v>
      </c>
      <c r="D48" s="48" t="s">
        <v>21</v>
      </c>
      <c r="E48" s="254"/>
      <c r="F48" s="254"/>
      <c r="G48" s="254"/>
      <c r="H48" s="254"/>
      <c r="I48" s="254"/>
      <c r="J48" s="254"/>
    </row>
    <row r="49" spans="2:10" ht="29" x14ac:dyDescent="0.35">
      <c r="B49" s="39" t="s">
        <v>312</v>
      </c>
      <c r="C49" s="47" t="s">
        <v>349</v>
      </c>
      <c r="D49" s="48" t="s">
        <v>21</v>
      </c>
      <c r="E49" s="254"/>
      <c r="F49" s="254"/>
      <c r="G49" s="254"/>
      <c r="H49" s="254"/>
      <c r="I49" s="254"/>
      <c r="J49" s="254"/>
    </row>
    <row r="50" spans="2:10" x14ac:dyDescent="0.35">
      <c r="B50" s="39" t="s">
        <v>312</v>
      </c>
      <c r="C50" s="47" t="s">
        <v>350</v>
      </c>
      <c r="D50" s="48" t="s">
        <v>21</v>
      </c>
      <c r="E50" s="254"/>
      <c r="F50" s="254"/>
      <c r="G50" s="254"/>
      <c r="H50" s="254"/>
      <c r="I50" s="254"/>
      <c r="J50" s="254"/>
    </row>
    <row r="51" spans="2:10" ht="29" x14ac:dyDescent="0.35">
      <c r="B51" s="39" t="s">
        <v>312</v>
      </c>
      <c r="C51" s="47" t="s">
        <v>351</v>
      </c>
      <c r="D51" s="48" t="s">
        <v>21</v>
      </c>
      <c r="E51" s="254"/>
      <c r="F51" s="254"/>
      <c r="G51" s="254"/>
      <c r="H51" s="254"/>
      <c r="I51" s="254"/>
      <c r="J51" s="254"/>
    </row>
    <row r="52" spans="2:10" x14ac:dyDescent="0.35">
      <c r="B52" s="39" t="s">
        <v>312</v>
      </c>
      <c r="C52" s="47" t="s">
        <v>352</v>
      </c>
      <c r="D52" s="48" t="s">
        <v>21</v>
      </c>
      <c r="E52" s="254"/>
      <c r="F52" s="254"/>
      <c r="G52" s="254"/>
      <c r="H52" s="254"/>
      <c r="I52" s="254"/>
      <c r="J52" s="254"/>
    </row>
    <row r="53" spans="2:10" x14ac:dyDescent="0.35">
      <c r="B53" s="39" t="s">
        <v>312</v>
      </c>
      <c r="C53" s="47" t="s">
        <v>353</v>
      </c>
      <c r="D53" s="48" t="s">
        <v>21</v>
      </c>
      <c r="E53" s="254"/>
      <c r="F53" s="254"/>
      <c r="G53" s="254"/>
      <c r="H53" s="254"/>
      <c r="I53" s="254"/>
      <c r="J53" s="254"/>
    </row>
    <row r="54" spans="2:10" x14ac:dyDescent="0.35">
      <c r="B54" s="39" t="s">
        <v>312</v>
      </c>
      <c r="C54" s="47" t="s">
        <v>354</v>
      </c>
      <c r="D54" s="48" t="s">
        <v>21</v>
      </c>
      <c r="E54" s="254"/>
      <c r="F54" s="254"/>
      <c r="G54" s="254"/>
      <c r="H54" s="254"/>
      <c r="I54" s="254"/>
      <c r="J54" s="254"/>
    </row>
    <row r="55" spans="2:10" x14ac:dyDescent="0.35">
      <c r="B55" s="39" t="s">
        <v>312</v>
      </c>
      <c r="C55" s="47" t="s">
        <v>355</v>
      </c>
      <c r="D55" s="48" t="s">
        <v>21</v>
      </c>
      <c r="E55" s="254"/>
      <c r="F55" s="254"/>
      <c r="G55" s="254"/>
      <c r="H55" s="254"/>
      <c r="I55" s="254"/>
      <c r="J55" s="254"/>
    </row>
    <row r="56" spans="2:10" x14ac:dyDescent="0.35">
      <c r="B56" s="39" t="s">
        <v>312</v>
      </c>
      <c r="C56" s="47" t="s">
        <v>356</v>
      </c>
      <c r="D56" s="48" t="s">
        <v>21</v>
      </c>
      <c r="E56" s="254"/>
      <c r="F56" s="254"/>
      <c r="G56" s="254"/>
      <c r="H56" s="254"/>
      <c r="I56" s="254"/>
      <c r="J56" s="254"/>
    </row>
    <row r="57" spans="2:10" x14ac:dyDescent="0.35">
      <c r="B57" s="39" t="s">
        <v>312</v>
      </c>
      <c r="C57" s="47" t="s">
        <v>357</v>
      </c>
      <c r="D57" s="48" t="s">
        <v>21</v>
      </c>
      <c r="E57" s="254"/>
      <c r="F57" s="254"/>
      <c r="G57" s="254"/>
      <c r="H57" s="254"/>
      <c r="I57" s="254"/>
      <c r="J57" s="254"/>
    </row>
    <row r="58" spans="2:10" x14ac:dyDescent="0.35">
      <c r="B58" s="39" t="s">
        <v>312</v>
      </c>
      <c r="C58" s="47" t="s">
        <v>358</v>
      </c>
      <c r="D58" s="48" t="s">
        <v>21</v>
      </c>
      <c r="E58" s="254"/>
      <c r="F58" s="254"/>
      <c r="G58" s="254"/>
      <c r="H58" s="254"/>
      <c r="I58" s="254"/>
      <c r="J58" s="254"/>
    </row>
    <row r="59" spans="2:10" x14ac:dyDescent="0.35">
      <c r="B59" s="39" t="s">
        <v>312</v>
      </c>
      <c r="C59" s="47" t="s">
        <v>359</v>
      </c>
      <c r="D59" s="48" t="s">
        <v>21</v>
      </c>
      <c r="E59" s="254"/>
      <c r="F59" s="254"/>
      <c r="G59" s="254"/>
      <c r="H59" s="254"/>
      <c r="I59" s="254"/>
      <c r="J59" s="254"/>
    </row>
    <row r="60" spans="2:10" x14ac:dyDescent="0.35">
      <c r="B60" s="39" t="s">
        <v>312</v>
      </c>
      <c r="C60" s="47" t="s">
        <v>360</v>
      </c>
      <c r="D60" s="48" t="s">
        <v>21</v>
      </c>
      <c r="E60" s="254"/>
      <c r="F60" s="254"/>
      <c r="G60" s="254"/>
      <c r="H60" s="254"/>
      <c r="I60" s="254"/>
      <c r="J60" s="254"/>
    </row>
    <row r="61" spans="2:10" ht="29" x14ac:dyDescent="0.35">
      <c r="B61" s="39" t="s">
        <v>312</v>
      </c>
      <c r="C61" s="47" t="s">
        <v>361</v>
      </c>
      <c r="D61" s="48" t="s">
        <v>21</v>
      </c>
      <c r="E61" s="254"/>
      <c r="F61" s="254"/>
      <c r="G61" s="254"/>
      <c r="H61" s="254"/>
      <c r="I61" s="254"/>
      <c r="J61" s="254"/>
    </row>
    <row r="62" spans="2:10" ht="29" x14ac:dyDescent="0.35">
      <c r="B62" s="39" t="s">
        <v>312</v>
      </c>
      <c r="C62" s="47" t="s">
        <v>362</v>
      </c>
      <c r="D62" s="48" t="s">
        <v>21</v>
      </c>
      <c r="E62" s="254"/>
      <c r="F62" s="254"/>
      <c r="G62" s="254"/>
      <c r="H62" s="254"/>
      <c r="I62" s="254"/>
      <c r="J62" s="254"/>
    </row>
    <row r="63" spans="2:10" ht="29" x14ac:dyDescent="0.35">
      <c r="B63" s="39" t="s">
        <v>312</v>
      </c>
      <c r="C63" s="47" t="s">
        <v>363</v>
      </c>
      <c r="D63" s="48" t="s">
        <v>21</v>
      </c>
      <c r="E63" s="254"/>
      <c r="F63" s="254"/>
      <c r="G63" s="254"/>
      <c r="H63" s="254"/>
      <c r="I63" s="254"/>
      <c r="J63" s="254"/>
    </row>
    <row r="64" spans="2:10" ht="29" x14ac:dyDescent="0.35">
      <c r="B64" s="39" t="s">
        <v>312</v>
      </c>
      <c r="C64" s="47" t="s">
        <v>364</v>
      </c>
      <c r="D64" s="48" t="s">
        <v>21</v>
      </c>
      <c r="E64" s="254"/>
      <c r="F64" s="254"/>
      <c r="G64" s="254"/>
      <c r="H64" s="254"/>
      <c r="I64" s="254"/>
      <c r="J64" s="254"/>
    </row>
    <row r="65" spans="2:10" ht="29" x14ac:dyDescent="0.35">
      <c r="B65" s="39" t="s">
        <v>312</v>
      </c>
      <c r="C65" s="47" t="s">
        <v>365</v>
      </c>
      <c r="D65" s="48" t="s">
        <v>21</v>
      </c>
      <c r="E65" s="254"/>
      <c r="F65" s="254"/>
      <c r="G65" s="254"/>
      <c r="H65" s="254"/>
      <c r="I65" s="254"/>
      <c r="J65" s="254"/>
    </row>
    <row r="66" spans="2:10" ht="29" x14ac:dyDescent="0.35">
      <c r="B66" s="39" t="s">
        <v>312</v>
      </c>
      <c r="C66" s="47" t="s">
        <v>366</v>
      </c>
      <c r="D66" s="48" t="s">
        <v>21</v>
      </c>
      <c r="E66" s="254"/>
      <c r="F66" s="254"/>
      <c r="G66" s="254"/>
      <c r="H66" s="254"/>
      <c r="I66" s="254"/>
      <c r="J66" s="254"/>
    </row>
    <row r="67" spans="2:10" ht="29" x14ac:dyDescent="0.35">
      <c r="B67" s="39" t="s">
        <v>312</v>
      </c>
      <c r="C67" s="47" t="s">
        <v>367</v>
      </c>
      <c r="D67" s="48" t="s">
        <v>21</v>
      </c>
      <c r="E67" s="254"/>
      <c r="F67" s="254"/>
      <c r="G67" s="254"/>
      <c r="H67" s="254"/>
      <c r="I67" s="254"/>
      <c r="J67" s="254"/>
    </row>
    <row r="68" spans="2:10" ht="29" x14ac:dyDescent="0.35">
      <c r="B68" s="39" t="s">
        <v>312</v>
      </c>
      <c r="C68" s="47" t="s">
        <v>368</v>
      </c>
      <c r="D68" s="48" t="s">
        <v>21</v>
      </c>
      <c r="E68" s="254"/>
      <c r="F68" s="254"/>
      <c r="G68" s="254"/>
      <c r="H68" s="254"/>
      <c r="I68" s="254"/>
      <c r="J68" s="254"/>
    </row>
    <row r="69" spans="2:10" ht="43.5" x14ac:dyDescent="0.35">
      <c r="B69" s="39" t="s">
        <v>312</v>
      </c>
      <c r="C69" s="47" t="s">
        <v>369</v>
      </c>
      <c r="D69" s="48" t="s">
        <v>21</v>
      </c>
      <c r="E69" s="254"/>
      <c r="F69" s="254"/>
      <c r="G69" s="254"/>
      <c r="H69" s="254"/>
      <c r="I69" s="254"/>
      <c r="J69" s="254"/>
    </row>
    <row r="70" spans="2:10" ht="43.5" x14ac:dyDescent="0.35">
      <c r="B70" s="39" t="s">
        <v>312</v>
      </c>
      <c r="C70" s="47" t="s">
        <v>370</v>
      </c>
      <c r="D70" s="48" t="s">
        <v>21</v>
      </c>
      <c r="E70" s="254"/>
      <c r="F70" s="254"/>
      <c r="G70" s="254"/>
      <c r="H70" s="254"/>
      <c r="I70" s="254"/>
      <c r="J70" s="254"/>
    </row>
    <row r="71" spans="2:10" ht="29" x14ac:dyDescent="0.35">
      <c r="B71" s="39" t="s">
        <v>312</v>
      </c>
      <c r="C71" s="47" t="s">
        <v>371</v>
      </c>
      <c r="D71" s="48" t="s">
        <v>21</v>
      </c>
      <c r="E71" s="254"/>
      <c r="F71" s="254"/>
      <c r="G71" s="254"/>
      <c r="H71" s="254"/>
      <c r="I71" s="254"/>
      <c r="J71" s="254"/>
    </row>
    <row r="72" spans="2:10" ht="29" x14ac:dyDescent="0.35">
      <c r="B72" s="39" t="s">
        <v>312</v>
      </c>
      <c r="C72" s="47" t="s">
        <v>372</v>
      </c>
      <c r="D72" s="48" t="s">
        <v>21</v>
      </c>
      <c r="E72" s="254"/>
      <c r="F72" s="254"/>
      <c r="G72" s="254"/>
      <c r="H72" s="254"/>
      <c r="I72" s="254"/>
      <c r="J72" s="254"/>
    </row>
    <row r="73" spans="2:10" ht="43.5" x14ac:dyDescent="0.35">
      <c r="B73" s="39" t="s">
        <v>312</v>
      </c>
      <c r="C73" s="47" t="s">
        <v>373</v>
      </c>
      <c r="D73" s="48" t="s">
        <v>21</v>
      </c>
      <c r="E73" s="254"/>
      <c r="F73" s="254"/>
      <c r="G73" s="254"/>
      <c r="H73" s="254"/>
      <c r="I73" s="254"/>
      <c r="J73" s="254"/>
    </row>
    <row r="74" spans="2:10" ht="29" x14ac:dyDescent="0.35">
      <c r="B74" s="39" t="s">
        <v>312</v>
      </c>
      <c r="C74" s="47" t="s">
        <v>374</v>
      </c>
      <c r="D74" s="48" t="s">
        <v>21</v>
      </c>
      <c r="E74" s="254"/>
      <c r="F74" s="254"/>
      <c r="G74" s="254"/>
      <c r="H74" s="254"/>
      <c r="I74" s="254"/>
      <c r="J74" s="254"/>
    </row>
    <row r="75" spans="2:10" ht="29" x14ac:dyDescent="0.35">
      <c r="B75" s="39" t="s">
        <v>312</v>
      </c>
      <c r="C75" s="47" t="s">
        <v>375</v>
      </c>
      <c r="D75" s="48" t="s">
        <v>21</v>
      </c>
      <c r="E75" s="254"/>
      <c r="F75" s="254"/>
      <c r="G75" s="254"/>
      <c r="H75" s="254"/>
      <c r="I75" s="254"/>
      <c r="J75" s="254"/>
    </row>
    <row r="76" spans="2:10" ht="29" x14ac:dyDescent="0.35">
      <c r="B76" s="39" t="s">
        <v>312</v>
      </c>
      <c r="C76" s="47" t="s">
        <v>376</v>
      </c>
      <c r="D76" s="48" t="s">
        <v>21</v>
      </c>
      <c r="E76" s="254"/>
      <c r="F76" s="254"/>
      <c r="G76" s="254"/>
      <c r="H76" s="254"/>
      <c r="I76" s="254"/>
      <c r="J76" s="254"/>
    </row>
    <row r="77" spans="2:10" ht="29" x14ac:dyDescent="0.35">
      <c r="B77" s="39" t="s">
        <v>312</v>
      </c>
      <c r="C77" s="47" t="s">
        <v>377</v>
      </c>
      <c r="D77" s="48" t="s">
        <v>21</v>
      </c>
      <c r="E77" s="254"/>
      <c r="F77" s="254"/>
      <c r="G77" s="254"/>
      <c r="H77" s="254"/>
      <c r="I77" s="254"/>
      <c r="J77" s="254"/>
    </row>
    <row r="78" spans="2:10" ht="29" x14ac:dyDescent="0.35">
      <c r="B78" s="39" t="s">
        <v>312</v>
      </c>
      <c r="C78" s="47" t="s">
        <v>378</v>
      </c>
      <c r="D78" s="48" t="s">
        <v>21</v>
      </c>
      <c r="E78" s="254"/>
      <c r="F78" s="254"/>
      <c r="G78" s="254"/>
      <c r="H78" s="254"/>
      <c r="I78" s="254"/>
      <c r="J78" s="254"/>
    </row>
    <row r="79" spans="2:10" ht="29" x14ac:dyDescent="0.35">
      <c r="B79" s="39" t="s">
        <v>312</v>
      </c>
      <c r="C79" s="47" t="s">
        <v>379</v>
      </c>
      <c r="D79" s="48" t="s">
        <v>21</v>
      </c>
      <c r="E79" s="254"/>
      <c r="F79" s="254"/>
      <c r="G79" s="254"/>
      <c r="H79" s="254"/>
      <c r="I79" s="254"/>
      <c r="J79" s="254"/>
    </row>
    <row r="80" spans="2:10" ht="29" x14ac:dyDescent="0.35">
      <c r="B80" s="39" t="s">
        <v>312</v>
      </c>
      <c r="C80" s="47" t="s">
        <v>380</v>
      </c>
      <c r="D80" s="48" t="s">
        <v>21</v>
      </c>
      <c r="E80" s="254"/>
      <c r="F80" s="254"/>
      <c r="G80" s="254"/>
      <c r="H80" s="254"/>
      <c r="I80" s="254"/>
      <c r="J80" s="254"/>
    </row>
    <row r="81" spans="2:10" ht="29" x14ac:dyDescent="0.35">
      <c r="B81" s="39" t="s">
        <v>312</v>
      </c>
      <c r="C81" s="47" t="s">
        <v>381</v>
      </c>
      <c r="D81" s="48" t="s">
        <v>21</v>
      </c>
      <c r="E81" s="254"/>
      <c r="F81" s="254"/>
      <c r="G81" s="254"/>
      <c r="H81" s="254"/>
      <c r="I81" s="254"/>
      <c r="J81" s="254"/>
    </row>
    <row r="82" spans="2:10" ht="29" x14ac:dyDescent="0.35">
      <c r="B82" s="39" t="s">
        <v>312</v>
      </c>
      <c r="C82" s="47" t="s">
        <v>382</v>
      </c>
      <c r="D82" s="48" t="s">
        <v>21</v>
      </c>
      <c r="E82" s="254"/>
      <c r="F82" s="254"/>
      <c r="G82" s="254"/>
      <c r="H82" s="254"/>
      <c r="I82" s="254"/>
      <c r="J82" s="254"/>
    </row>
    <row r="83" spans="2:10" ht="29" x14ac:dyDescent="0.35">
      <c r="B83" s="39" t="s">
        <v>312</v>
      </c>
      <c r="C83" s="47" t="s">
        <v>383</v>
      </c>
      <c r="D83" s="48" t="s">
        <v>21</v>
      </c>
      <c r="E83" s="254"/>
      <c r="F83" s="254"/>
      <c r="G83" s="254"/>
      <c r="H83" s="254"/>
      <c r="I83" s="254"/>
      <c r="J83" s="254"/>
    </row>
    <row r="84" spans="2:10" ht="29" x14ac:dyDescent="0.35">
      <c r="B84" s="39" t="s">
        <v>312</v>
      </c>
      <c r="C84" s="47" t="s">
        <v>384</v>
      </c>
      <c r="D84" s="48" t="s">
        <v>21</v>
      </c>
      <c r="E84" s="254"/>
      <c r="F84" s="254"/>
      <c r="G84" s="254"/>
      <c r="H84" s="254"/>
      <c r="I84" s="254"/>
      <c r="J84" s="254"/>
    </row>
    <row r="85" spans="2:10" x14ac:dyDescent="0.35">
      <c r="B85" s="39" t="s">
        <v>312</v>
      </c>
      <c r="C85" s="47" t="s">
        <v>385</v>
      </c>
      <c r="D85" s="48" t="s">
        <v>21</v>
      </c>
      <c r="E85" s="254"/>
      <c r="F85" s="254"/>
      <c r="G85" s="254"/>
      <c r="H85" s="254"/>
      <c r="I85" s="254"/>
      <c r="J85" s="254"/>
    </row>
    <row r="86" spans="2:10" ht="43.5" x14ac:dyDescent="0.35">
      <c r="B86" s="39" t="s">
        <v>312</v>
      </c>
      <c r="C86" s="47" t="s">
        <v>386</v>
      </c>
      <c r="D86" s="48" t="s">
        <v>21</v>
      </c>
      <c r="E86" s="254"/>
      <c r="F86" s="254"/>
      <c r="G86" s="254"/>
      <c r="H86" s="254"/>
      <c r="I86" s="254"/>
      <c r="J86" s="254"/>
    </row>
    <row r="87" spans="2:10" ht="29" x14ac:dyDescent="0.35">
      <c r="B87" s="39" t="s">
        <v>312</v>
      </c>
      <c r="C87" s="47" t="s">
        <v>387</v>
      </c>
      <c r="D87" s="48" t="s">
        <v>21</v>
      </c>
      <c r="E87" s="254"/>
      <c r="F87" s="254"/>
      <c r="G87" s="254"/>
      <c r="H87" s="254"/>
      <c r="I87" s="254"/>
      <c r="J87" s="254"/>
    </row>
    <row r="88" spans="2:10" ht="29" x14ac:dyDescent="0.35">
      <c r="B88" s="39" t="s">
        <v>312</v>
      </c>
      <c r="C88" s="47" t="s">
        <v>388</v>
      </c>
      <c r="D88" s="48" t="s">
        <v>21</v>
      </c>
      <c r="E88" s="254"/>
      <c r="F88" s="254"/>
      <c r="G88" s="254"/>
      <c r="H88" s="254"/>
      <c r="I88" s="254"/>
      <c r="J88" s="254"/>
    </row>
    <row r="89" spans="2:10" ht="29" x14ac:dyDescent="0.35">
      <c r="B89" s="39" t="s">
        <v>312</v>
      </c>
      <c r="C89" s="47" t="s">
        <v>389</v>
      </c>
      <c r="D89" s="48" t="s">
        <v>21</v>
      </c>
      <c r="E89" s="254"/>
      <c r="F89" s="254"/>
      <c r="G89" s="254"/>
      <c r="H89" s="254"/>
      <c r="I89" s="254"/>
      <c r="J89" s="254"/>
    </row>
    <row r="90" spans="2:10" ht="29" x14ac:dyDescent="0.35">
      <c r="B90" s="39" t="s">
        <v>312</v>
      </c>
      <c r="C90" s="47" t="s">
        <v>390</v>
      </c>
      <c r="D90" s="48" t="s">
        <v>21</v>
      </c>
      <c r="E90" s="254"/>
      <c r="F90" s="254"/>
      <c r="G90" s="254"/>
      <c r="H90" s="254"/>
      <c r="I90" s="254"/>
      <c r="J90" s="254"/>
    </row>
    <row r="91" spans="2:10" ht="29" x14ac:dyDescent="0.35">
      <c r="B91" s="39" t="s">
        <v>312</v>
      </c>
      <c r="C91" s="47" t="s">
        <v>391</v>
      </c>
      <c r="D91" s="48" t="s">
        <v>21</v>
      </c>
      <c r="E91" s="254"/>
      <c r="F91" s="254"/>
      <c r="G91" s="254"/>
      <c r="H91" s="254"/>
      <c r="I91" s="254"/>
      <c r="J91" s="254"/>
    </row>
    <row r="92" spans="2:10" ht="29" x14ac:dyDescent="0.35">
      <c r="B92" s="39" t="s">
        <v>312</v>
      </c>
      <c r="C92" s="47" t="s">
        <v>392</v>
      </c>
      <c r="D92" s="48" t="s">
        <v>21</v>
      </c>
      <c r="E92" s="254"/>
      <c r="F92" s="254"/>
      <c r="G92" s="254"/>
      <c r="H92" s="254"/>
      <c r="I92" s="254"/>
      <c r="J92" s="254"/>
    </row>
    <row r="93" spans="2:10" ht="29" x14ac:dyDescent="0.35">
      <c r="B93" s="39" t="s">
        <v>312</v>
      </c>
      <c r="C93" s="47" t="s">
        <v>393</v>
      </c>
      <c r="D93" s="48" t="s">
        <v>21</v>
      </c>
      <c r="E93" s="254"/>
      <c r="F93" s="254"/>
      <c r="G93" s="254"/>
      <c r="H93" s="254"/>
      <c r="I93" s="254"/>
      <c r="J93" s="254"/>
    </row>
    <row r="94" spans="2:10" ht="29" x14ac:dyDescent="0.35">
      <c r="B94" s="39" t="s">
        <v>312</v>
      </c>
      <c r="C94" s="47" t="s">
        <v>394</v>
      </c>
      <c r="D94" s="48" t="s">
        <v>21</v>
      </c>
      <c r="E94" s="254"/>
      <c r="F94" s="254"/>
      <c r="G94" s="254"/>
      <c r="H94" s="254"/>
      <c r="I94" s="254"/>
      <c r="J94" s="254"/>
    </row>
    <row r="95" spans="2:10" ht="29" x14ac:dyDescent="0.35">
      <c r="B95" s="39" t="s">
        <v>312</v>
      </c>
      <c r="C95" s="47" t="s">
        <v>395</v>
      </c>
      <c r="D95" s="48" t="s">
        <v>21</v>
      </c>
      <c r="E95" s="254"/>
      <c r="F95" s="254"/>
      <c r="G95" s="254"/>
      <c r="H95" s="254"/>
      <c r="I95" s="254"/>
      <c r="J95" s="254"/>
    </row>
    <row r="96" spans="2:10" ht="29" x14ac:dyDescent="0.35">
      <c r="B96" s="39" t="s">
        <v>312</v>
      </c>
      <c r="C96" s="47" t="s">
        <v>396</v>
      </c>
      <c r="D96" s="48" t="s">
        <v>21</v>
      </c>
      <c r="E96" s="254"/>
      <c r="F96" s="254"/>
      <c r="G96" s="254"/>
      <c r="H96" s="254"/>
      <c r="I96" s="254"/>
      <c r="J96" s="254"/>
    </row>
    <row r="97" spans="2:10" ht="29" x14ac:dyDescent="0.35">
      <c r="B97" s="39" t="s">
        <v>312</v>
      </c>
      <c r="C97" s="47" t="s">
        <v>397</v>
      </c>
      <c r="D97" s="48" t="s">
        <v>21</v>
      </c>
      <c r="E97" s="254"/>
      <c r="F97" s="254"/>
      <c r="G97" s="254"/>
      <c r="H97" s="254"/>
      <c r="I97" s="254"/>
      <c r="J97" s="254"/>
    </row>
    <row r="98" spans="2:10" ht="29" x14ac:dyDescent="0.35">
      <c r="B98" s="39" t="s">
        <v>312</v>
      </c>
      <c r="C98" s="47" t="s">
        <v>398</v>
      </c>
      <c r="D98" s="48" t="s">
        <v>21</v>
      </c>
      <c r="E98" s="254"/>
      <c r="F98" s="254"/>
      <c r="G98" s="254"/>
      <c r="H98" s="254"/>
      <c r="I98" s="254"/>
      <c r="J98" s="254"/>
    </row>
    <row r="99" spans="2:10" ht="43.5" x14ac:dyDescent="0.35">
      <c r="B99" s="39" t="s">
        <v>312</v>
      </c>
      <c r="C99" s="47" t="s">
        <v>399</v>
      </c>
      <c r="D99" s="48" t="s">
        <v>21</v>
      </c>
      <c r="E99" s="254"/>
      <c r="F99" s="254"/>
      <c r="G99" s="254"/>
      <c r="H99" s="254"/>
      <c r="I99" s="254"/>
      <c r="J99" s="254"/>
    </row>
    <row r="100" spans="2:10" ht="29" x14ac:dyDescent="0.35">
      <c r="B100" s="39" t="s">
        <v>312</v>
      </c>
      <c r="C100" s="47" t="s">
        <v>400</v>
      </c>
      <c r="D100" s="48" t="s">
        <v>21</v>
      </c>
      <c r="E100" s="254"/>
      <c r="F100" s="254"/>
      <c r="G100" s="254"/>
      <c r="H100" s="254"/>
      <c r="I100" s="254"/>
      <c r="J100" s="254"/>
    </row>
    <row r="101" spans="2:10" ht="29" x14ac:dyDescent="0.35">
      <c r="B101" s="39" t="s">
        <v>312</v>
      </c>
      <c r="C101" s="47" t="s">
        <v>401</v>
      </c>
      <c r="D101" s="48" t="s">
        <v>21</v>
      </c>
      <c r="E101" s="254"/>
      <c r="F101" s="254"/>
      <c r="G101" s="254"/>
      <c r="H101" s="254"/>
      <c r="I101" s="254"/>
      <c r="J101" s="254"/>
    </row>
    <row r="102" spans="2:10" ht="43.5" x14ac:dyDescent="0.35">
      <c r="B102" s="39" t="s">
        <v>312</v>
      </c>
      <c r="C102" s="47" t="s">
        <v>402</v>
      </c>
      <c r="D102" s="48" t="s">
        <v>21</v>
      </c>
      <c r="E102" s="254"/>
      <c r="F102" s="254"/>
      <c r="G102" s="254"/>
      <c r="H102" s="254"/>
      <c r="I102" s="254"/>
      <c r="J102" s="254"/>
    </row>
    <row r="103" spans="2:10" ht="29" x14ac:dyDescent="0.35">
      <c r="B103" s="39" t="s">
        <v>312</v>
      </c>
      <c r="C103" s="47" t="s">
        <v>403</v>
      </c>
      <c r="D103" s="48" t="s">
        <v>21</v>
      </c>
      <c r="E103" s="254"/>
      <c r="F103" s="254"/>
      <c r="G103" s="254"/>
      <c r="H103" s="254"/>
      <c r="I103" s="254"/>
      <c r="J103" s="254"/>
    </row>
    <row r="104" spans="2:10" ht="29" x14ac:dyDescent="0.35">
      <c r="B104" s="39" t="s">
        <v>312</v>
      </c>
      <c r="C104" s="47" t="s">
        <v>404</v>
      </c>
      <c r="D104" s="48" t="s">
        <v>21</v>
      </c>
      <c r="E104" s="254"/>
      <c r="F104" s="254"/>
      <c r="G104" s="254"/>
      <c r="H104" s="254"/>
      <c r="I104" s="254"/>
      <c r="J104" s="254"/>
    </row>
    <row r="105" spans="2:10" ht="29" x14ac:dyDescent="0.35">
      <c r="B105" s="39" t="s">
        <v>312</v>
      </c>
      <c r="C105" s="47" t="s">
        <v>405</v>
      </c>
      <c r="D105" s="48" t="s">
        <v>21</v>
      </c>
      <c r="E105" s="254"/>
      <c r="F105" s="254"/>
      <c r="G105" s="254"/>
      <c r="H105" s="254"/>
      <c r="I105" s="254"/>
      <c r="J105" s="254"/>
    </row>
    <row r="106" spans="2:10" ht="43.5" x14ac:dyDescent="0.35">
      <c r="B106" s="39" t="s">
        <v>312</v>
      </c>
      <c r="C106" s="47" t="s">
        <v>406</v>
      </c>
      <c r="D106" s="48" t="s">
        <v>21</v>
      </c>
      <c r="E106" s="254"/>
      <c r="F106" s="254"/>
      <c r="G106" s="254"/>
      <c r="H106" s="254"/>
      <c r="I106" s="254"/>
      <c r="J106" s="254"/>
    </row>
    <row r="107" spans="2:10" ht="29" x14ac:dyDescent="0.35">
      <c r="B107" s="39" t="s">
        <v>312</v>
      </c>
      <c r="C107" s="47" t="s">
        <v>407</v>
      </c>
      <c r="D107" s="48" t="s">
        <v>21</v>
      </c>
      <c r="E107" s="254"/>
      <c r="F107" s="254"/>
      <c r="G107" s="254"/>
      <c r="H107" s="254"/>
      <c r="I107" s="254"/>
      <c r="J107" s="254"/>
    </row>
    <row r="108" spans="2:10" ht="29" x14ac:dyDescent="0.35">
      <c r="B108" s="39" t="s">
        <v>312</v>
      </c>
      <c r="C108" s="47" t="s">
        <v>408</v>
      </c>
      <c r="D108" s="48" t="s">
        <v>21</v>
      </c>
      <c r="E108" s="254"/>
      <c r="F108" s="254"/>
      <c r="G108" s="254"/>
      <c r="H108" s="254"/>
      <c r="I108" s="254"/>
      <c r="J108" s="254"/>
    </row>
    <row r="109" spans="2:10" x14ac:dyDescent="0.35">
      <c r="B109" s="39" t="s">
        <v>312</v>
      </c>
      <c r="C109" s="47" t="s">
        <v>409</v>
      </c>
      <c r="D109" s="48" t="s">
        <v>21</v>
      </c>
      <c r="E109" s="254"/>
      <c r="F109" s="254"/>
      <c r="G109" s="254"/>
      <c r="H109" s="254"/>
      <c r="I109" s="254"/>
      <c r="J109" s="254"/>
    </row>
    <row r="110" spans="2:10" ht="29" x14ac:dyDescent="0.35">
      <c r="B110" s="39" t="s">
        <v>312</v>
      </c>
      <c r="C110" s="47" t="s">
        <v>410</v>
      </c>
      <c r="D110" s="48" t="s">
        <v>21</v>
      </c>
      <c r="E110" s="254"/>
      <c r="F110" s="254"/>
      <c r="G110" s="254"/>
      <c r="H110" s="254"/>
      <c r="I110" s="254"/>
      <c r="J110" s="254"/>
    </row>
    <row r="111" spans="2:10" ht="29" x14ac:dyDescent="0.35">
      <c r="B111" s="39" t="s">
        <v>312</v>
      </c>
      <c r="C111" s="47" t="s">
        <v>411</v>
      </c>
      <c r="D111" s="48" t="s">
        <v>21</v>
      </c>
      <c r="E111" s="254"/>
      <c r="F111" s="254"/>
      <c r="G111" s="254"/>
      <c r="H111" s="254"/>
      <c r="I111" s="254"/>
      <c r="J111" s="254"/>
    </row>
    <row r="112" spans="2:10" ht="29" x14ac:dyDescent="0.35">
      <c r="B112" s="39" t="s">
        <v>312</v>
      </c>
      <c r="C112" s="47" t="s">
        <v>412</v>
      </c>
      <c r="D112" s="48" t="s">
        <v>21</v>
      </c>
      <c r="E112" s="254"/>
      <c r="F112" s="254"/>
      <c r="G112" s="254"/>
      <c r="H112" s="254"/>
      <c r="I112" s="254"/>
      <c r="J112" s="254"/>
    </row>
    <row r="113" spans="2:10" ht="29" x14ac:dyDescent="0.35">
      <c r="B113" s="39" t="s">
        <v>312</v>
      </c>
      <c r="C113" s="47" t="s">
        <v>413</v>
      </c>
      <c r="D113" s="48" t="s">
        <v>21</v>
      </c>
      <c r="E113" s="254"/>
      <c r="F113" s="254"/>
      <c r="G113" s="254"/>
      <c r="H113" s="254"/>
      <c r="I113" s="254"/>
      <c r="J113" s="254"/>
    </row>
    <row r="114" spans="2:10" ht="29" x14ac:dyDescent="0.35">
      <c r="B114" s="39" t="s">
        <v>312</v>
      </c>
      <c r="C114" s="47" t="s">
        <v>414</v>
      </c>
      <c r="D114" s="48" t="s">
        <v>21</v>
      </c>
      <c r="E114" s="254"/>
      <c r="F114" s="254"/>
      <c r="G114" s="254"/>
      <c r="H114" s="254"/>
      <c r="I114" s="254"/>
      <c r="J114" s="254"/>
    </row>
    <row r="115" spans="2:10" ht="29" x14ac:dyDescent="0.35">
      <c r="B115" s="39" t="s">
        <v>312</v>
      </c>
      <c r="C115" s="47" t="s">
        <v>415</v>
      </c>
      <c r="D115" s="48" t="s">
        <v>21</v>
      </c>
      <c r="E115" s="254"/>
      <c r="F115" s="254"/>
      <c r="G115" s="254"/>
      <c r="H115" s="254"/>
      <c r="I115" s="254"/>
      <c r="J115" s="254"/>
    </row>
    <row r="116" spans="2:10" x14ac:dyDescent="0.35">
      <c r="B116" s="39" t="s">
        <v>312</v>
      </c>
      <c r="C116" s="47" t="s">
        <v>416</v>
      </c>
      <c r="D116" s="48" t="s">
        <v>21</v>
      </c>
      <c r="E116" s="254"/>
      <c r="F116" s="254"/>
      <c r="G116" s="254"/>
      <c r="H116" s="254"/>
      <c r="I116" s="254"/>
      <c r="J116" s="254"/>
    </row>
    <row r="117" spans="2:10" ht="29" x14ac:dyDescent="0.35">
      <c r="B117" s="39" t="s">
        <v>312</v>
      </c>
      <c r="C117" s="47" t="s">
        <v>417</v>
      </c>
      <c r="D117" s="48" t="s">
        <v>21</v>
      </c>
      <c r="E117" s="254"/>
      <c r="F117" s="254"/>
      <c r="G117" s="254"/>
      <c r="H117" s="254"/>
      <c r="I117" s="254"/>
      <c r="J117" s="254"/>
    </row>
    <row r="118" spans="2:10" ht="29" x14ac:dyDescent="0.35">
      <c r="B118" s="39" t="s">
        <v>312</v>
      </c>
      <c r="C118" s="47" t="s">
        <v>418</v>
      </c>
      <c r="D118" s="48" t="s">
        <v>21</v>
      </c>
      <c r="E118" s="254"/>
      <c r="F118" s="254"/>
      <c r="G118" s="254"/>
      <c r="H118" s="254"/>
      <c r="I118" s="254"/>
      <c r="J118" s="254"/>
    </row>
    <row r="119" spans="2:10" ht="29" x14ac:dyDescent="0.35">
      <c r="B119" s="39" t="s">
        <v>312</v>
      </c>
      <c r="C119" s="47" t="s">
        <v>419</v>
      </c>
      <c r="D119" s="48" t="s">
        <v>21</v>
      </c>
      <c r="E119" s="254"/>
      <c r="F119" s="254"/>
      <c r="G119" s="254"/>
      <c r="H119" s="254"/>
      <c r="I119" s="254"/>
      <c r="J119" s="254"/>
    </row>
    <row r="120" spans="2:10" ht="29" x14ac:dyDescent="0.35">
      <c r="B120" s="39" t="s">
        <v>312</v>
      </c>
      <c r="C120" s="47" t="s">
        <v>420</v>
      </c>
      <c r="D120" s="48" t="s">
        <v>21</v>
      </c>
      <c r="E120" s="254"/>
      <c r="F120" s="254"/>
      <c r="G120" s="254"/>
      <c r="H120" s="254"/>
      <c r="I120" s="254"/>
      <c r="J120" s="254"/>
    </row>
    <row r="121" spans="2:10" x14ac:dyDescent="0.35">
      <c r="B121" s="39" t="s">
        <v>312</v>
      </c>
      <c r="C121" s="47" t="s">
        <v>421</v>
      </c>
      <c r="D121" s="48" t="s">
        <v>21</v>
      </c>
      <c r="E121" s="254"/>
      <c r="F121" s="254"/>
      <c r="G121" s="254"/>
      <c r="H121" s="254"/>
      <c r="I121" s="254"/>
      <c r="J121" s="254"/>
    </row>
    <row r="122" spans="2:10" ht="29" x14ac:dyDescent="0.35">
      <c r="B122" s="39" t="s">
        <v>312</v>
      </c>
      <c r="C122" s="47" t="s">
        <v>422</v>
      </c>
      <c r="D122" s="48" t="s">
        <v>21</v>
      </c>
      <c r="E122" s="254"/>
      <c r="F122" s="254"/>
      <c r="G122" s="254"/>
      <c r="H122" s="254"/>
      <c r="I122" s="254"/>
      <c r="J122" s="254"/>
    </row>
    <row r="123" spans="2:10" ht="43.5" x14ac:dyDescent="0.35">
      <c r="B123" s="39" t="s">
        <v>312</v>
      </c>
      <c r="C123" s="47" t="s">
        <v>423</v>
      </c>
      <c r="D123" s="48" t="s">
        <v>21</v>
      </c>
      <c r="E123" s="254"/>
      <c r="F123" s="254"/>
      <c r="G123" s="254"/>
      <c r="H123" s="254"/>
      <c r="I123" s="254"/>
      <c r="J123" s="254"/>
    </row>
    <row r="124" spans="2:10" ht="29" x14ac:dyDescent="0.35">
      <c r="B124" s="39" t="s">
        <v>312</v>
      </c>
      <c r="C124" s="47" t="s">
        <v>424</v>
      </c>
      <c r="D124" s="48" t="s">
        <v>21</v>
      </c>
      <c r="E124" s="254"/>
      <c r="F124" s="254"/>
      <c r="G124" s="254"/>
      <c r="H124" s="254"/>
      <c r="I124" s="254"/>
      <c r="J124" s="254"/>
    </row>
    <row r="125" spans="2:10" ht="29" x14ac:dyDescent="0.35">
      <c r="B125" s="39" t="s">
        <v>312</v>
      </c>
      <c r="C125" s="47" t="s">
        <v>425</v>
      </c>
      <c r="D125" s="48" t="s">
        <v>21</v>
      </c>
      <c r="E125" s="254"/>
      <c r="F125" s="254"/>
      <c r="G125" s="254"/>
      <c r="H125" s="254"/>
      <c r="I125" s="254"/>
      <c r="J125" s="254"/>
    </row>
    <row r="126" spans="2:10" ht="29" x14ac:dyDescent="0.35">
      <c r="B126" s="39" t="s">
        <v>312</v>
      </c>
      <c r="C126" s="47" t="s">
        <v>426</v>
      </c>
      <c r="D126" s="48" t="s">
        <v>21</v>
      </c>
      <c r="E126" s="254"/>
      <c r="F126" s="254"/>
      <c r="G126" s="254"/>
      <c r="H126" s="254"/>
      <c r="I126" s="254"/>
      <c r="J126" s="254"/>
    </row>
    <row r="127" spans="2:10" ht="29" x14ac:dyDescent="0.35">
      <c r="B127" s="39" t="s">
        <v>312</v>
      </c>
      <c r="C127" s="47" t="s">
        <v>427</v>
      </c>
      <c r="D127" s="48" t="s">
        <v>21</v>
      </c>
      <c r="E127" s="254"/>
      <c r="F127" s="254"/>
      <c r="G127" s="254"/>
      <c r="H127" s="254"/>
      <c r="I127" s="254"/>
      <c r="J127" s="254"/>
    </row>
    <row r="128" spans="2:10" ht="29" x14ac:dyDescent="0.35">
      <c r="B128" s="39" t="s">
        <v>312</v>
      </c>
      <c r="C128" s="47" t="s">
        <v>428</v>
      </c>
      <c r="D128" s="48" t="s">
        <v>21</v>
      </c>
      <c r="E128" s="254"/>
      <c r="F128" s="254"/>
      <c r="G128" s="254"/>
      <c r="H128" s="254"/>
      <c r="I128" s="254"/>
      <c r="J128" s="254"/>
    </row>
    <row r="129" spans="2:10" ht="29" x14ac:dyDescent="0.35">
      <c r="B129" s="39" t="s">
        <v>312</v>
      </c>
      <c r="C129" s="47" t="s">
        <v>429</v>
      </c>
      <c r="D129" s="48" t="s">
        <v>21</v>
      </c>
      <c r="E129" s="254"/>
      <c r="F129" s="254"/>
      <c r="G129" s="254"/>
      <c r="H129" s="254"/>
      <c r="I129" s="254"/>
      <c r="J129" s="254"/>
    </row>
    <row r="130" spans="2:10" ht="43.5" x14ac:dyDescent="0.35">
      <c r="B130" s="39" t="s">
        <v>312</v>
      </c>
      <c r="C130" s="47" t="s">
        <v>430</v>
      </c>
      <c r="D130" s="48" t="s">
        <v>21</v>
      </c>
      <c r="E130" s="254"/>
      <c r="F130" s="254"/>
      <c r="G130" s="254"/>
      <c r="H130" s="254"/>
      <c r="I130" s="254"/>
      <c r="J130" s="254"/>
    </row>
    <row r="131" spans="2:10" ht="29" x14ac:dyDescent="0.35">
      <c r="B131" s="39" t="s">
        <v>312</v>
      </c>
      <c r="C131" s="47" t="s">
        <v>431</v>
      </c>
      <c r="D131" s="48" t="s">
        <v>21</v>
      </c>
      <c r="E131" s="254"/>
      <c r="F131" s="254"/>
      <c r="G131" s="254"/>
      <c r="H131" s="254"/>
      <c r="I131" s="254"/>
      <c r="J131" s="254"/>
    </row>
    <row r="132" spans="2:10" ht="29" x14ac:dyDescent="0.35">
      <c r="B132" s="39" t="s">
        <v>312</v>
      </c>
      <c r="C132" s="47" t="s">
        <v>432</v>
      </c>
      <c r="D132" s="48" t="s">
        <v>21</v>
      </c>
      <c r="E132" s="254"/>
      <c r="F132" s="254"/>
      <c r="G132" s="254"/>
      <c r="H132" s="254"/>
      <c r="I132" s="254"/>
      <c r="J132" s="254"/>
    </row>
    <row r="133" spans="2:10" ht="29" x14ac:dyDescent="0.35">
      <c r="B133" s="39" t="s">
        <v>312</v>
      </c>
      <c r="C133" s="47" t="s">
        <v>433</v>
      </c>
      <c r="D133" s="48" t="s">
        <v>21</v>
      </c>
      <c r="E133" s="254"/>
      <c r="F133" s="254"/>
      <c r="G133" s="254"/>
      <c r="H133" s="254"/>
      <c r="I133" s="254"/>
      <c r="J133" s="254"/>
    </row>
    <row r="134" spans="2:10" ht="29" x14ac:dyDescent="0.35">
      <c r="B134" s="39" t="s">
        <v>312</v>
      </c>
      <c r="C134" s="47" t="s">
        <v>434</v>
      </c>
      <c r="D134" s="48" t="s">
        <v>21</v>
      </c>
      <c r="E134" s="254"/>
      <c r="F134" s="254"/>
      <c r="G134" s="254"/>
      <c r="H134" s="254"/>
      <c r="I134" s="254"/>
      <c r="J134" s="254"/>
    </row>
    <row r="135" spans="2:10" ht="29" x14ac:dyDescent="0.35">
      <c r="B135" s="39" t="s">
        <v>312</v>
      </c>
      <c r="C135" s="47" t="s">
        <v>435</v>
      </c>
      <c r="D135" s="48" t="s">
        <v>21</v>
      </c>
      <c r="E135" s="254"/>
      <c r="F135" s="254"/>
      <c r="G135" s="254"/>
      <c r="H135" s="254"/>
      <c r="I135" s="254"/>
      <c r="J135" s="254"/>
    </row>
    <row r="136" spans="2:10" ht="29" x14ac:dyDescent="0.35">
      <c r="B136" s="39" t="s">
        <v>312</v>
      </c>
      <c r="C136" s="47" t="s">
        <v>436</v>
      </c>
      <c r="D136" s="48" t="s">
        <v>21</v>
      </c>
      <c r="E136" s="254"/>
      <c r="F136" s="254"/>
      <c r="G136" s="254"/>
      <c r="H136" s="254"/>
      <c r="I136" s="254"/>
      <c r="J136" s="254"/>
    </row>
    <row r="137" spans="2:10" ht="29" x14ac:dyDescent="0.35">
      <c r="B137" s="39" t="s">
        <v>312</v>
      </c>
      <c r="C137" s="47" t="s">
        <v>437</v>
      </c>
      <c r="D137" s="48" t="s">
        <v>21</v>
      </c>
      <c r="E137" s="254"/>
      <c r="F137" s="254"/>
      <c r="G137" s="254"/>
      <c r="H137" s="254"/>
      <c r="I137" s="254"/>
      <c r="J137" s="254"/>
    </row>
    <row r="138" spans="2:10" ht="29" x14ac:dyDescent="0.35">
      <c r="B138" s="39" t="s">
        <v>312</v>
      </c>
      <c r="C138" s="47" t="s">
        <v>438</v>
      </c>
      <c r="D138" s="48" t="s">
        <v>21</v>
      </c>
      <c r="E138" s="254"/>
      <c r="F138" s="254"/>
      <c r="G138" s="254"/>
      <c r="H138" s="254"/>
      <c r="I138" s="254"/>
      <c r="J138" s="254"/>
    </row>
    <row r="139" spans="2:10" ht="29" x14ac:dyDescent="0.35">
      <c r="B139" s="39" t="s">
        <v>312</v>
      </c>
      <c r="C139" s="47" t="s">
        <v>439</v>
      </c>
      <c r="D139" s="48" t="s">
        <v>21</v>
      </c>
      <c r="E139" s="254"/>
      <c r="F139" s="254"/>
      <c r="G139" s="254"/>
      <c r="H139" s="254"/>
      <c r="I139" s="254"/>
      <c r="J139" s="254"/>
    </row>
    <row r="140" spans="2:10" ht="29" x14ac:dyDescent="0.35">
      <c r="B140" s="39" t="s">
        <v>312</v>
      </c>
      <c r="C140" s="47" t="s">
        <v>440</v>
      </c>
      <c r="D140" s="48" t="s">
        <v>21</v>
      </c>
      <c r="E140" s="254"/>
      <c r="F140" s="254"/>
      <c r="G140" s="254"/>
      <c r="H140" s="254"/>
      <c r="I140" s="254"/>
      <c r="J140" s="254"/>
    </row>
    <row r="141" spans="2:10" ht="29" x14ac:dyDescent="0.35">
      <c r="B141" s="39" t="s">
        <v>312</v>
      </c>
      <c r="C141" s="47" t="s">
        <v>441</v>
      </c>
      <c r="D141" s="48" t="s">
        <v>21</v>
      </c>
      <c r="E141" s="254"/>
      <c r="F141" s="254"/>
      <c r="G141" s="254"/>
      <c r="H141" s="254"/>
      <c r="I141" s="254"/>
      <c r="J141" s="254"/>
    </row>
    <row r="142" spans="2:10" ht="29" x14ac:dyDescent="0.35">
      <c r="B142" s="39" t="s">
        <v>312</v>
      </c>
      <c r="C142" s="47" t="s">
        <v>442</v>
      </c>
      <c r="D142" s="48" t="s">
        <v>21</v>
      </c>
      <c r="E142" s="254"/>
      <c r="F142" s="254"/>
      <c r="G142" s="254"/>
      <c r="H142" s="254"/>
      <c r="I142" s="254"/>
      <c r="J142" s="254"/>
    </row>
    <row r="143" spans="2:10" ht="29" x14ac:dyDescent="0.35">
      <c r="B143" s="39" t="s">
        <v>312</v>
      </c>
      <c r="C143" s="47" t="s">
        <v>443</v>
      </c>
      <c r="D143" s="48" t="s">
        <v>21</v>
      </c>
      <c r="E143" s="254"/>
      <c r="F143" s="254"/>
      <c r="G143" s="254"/>
      <c r="H143" s="254"/>
      <c r="I143" s="254"/>
      <c r="J143" s="254"/>
    </row>
    <row r="144" spans="2:10" ht="29" x14ac:dyDescent="0.35">
      <c r="B144" s="39" t="s">
        <v>312</v>
      </c>
      <c r="C144" s="47" t="s">
        <v>444</v>
      </c>
      <c r="D144" s="48" t="s">
        <v>21</v>
      </c>
      <c r="E144" s="254"/>
      <c r="F144" s="254"/>
      <c r="G144" s="254"/>
      <c r="H144" s="254"/>
      <c r="I144" s="254"/>
      <c r="J144" s="254"/>
    </row>
    <row r="145" spans="2:10" ht="29" x14ac:dyDescent="0.35">
      <c r="B145" s="39" t="s">
        <v>312</v>
      </c>
      <c r="C145" s="47" t="s">
        <v>445</v>
      </c>
      <c r="D145" s="48" t="s">
        <v>21</v>
      </c>
      <c r="E145" s="254"/>
      <c r="F145" s="254"/>
      <c r="G145" s="254"/>
      <c r="H145" s="254"/>
      <c r="I145" s="254"/>
      <c r="J145" s="254"/>
    </row>
    <row r="146" spans="2:10" ht="43.5" x14ac:dyDescent="0.35">
      <c r="B146" s="39" t="s">
        <v>312</v>
      </c>
      <c r="C146" s="47" t="s">
        <v>446</v>
      </c>
      <c r="D146" s="48" t="s">
        <v>21</v>
      </c>
      <c r="E146" s="254"/>
      <c r="F146" s="254"/>
      <c r="G146" s="254"/>
      <c r="H146" s="254"/>
      <c r="I146" s="254"/>
      <c r="J146" s="254"/>
    </row>
    <row r="147" spans="2:10" ht="29" x14ac:dyDescent="0.35">
      <c r="B147" s="39" t="s">
        <v>312</v>
      </c>
      <c r="C147" s="47" t="s">
        <v>447</v>
      </c>
      <c r="D147" s="48" t="s">
        <v>21</v>
      </c>
      <c r="E147" s="254"/>
      <c r="F147" s="254"/>
      <c r="G147" s="254"/>
      <c r="H147" s="254"/>
      <c r="I147" s="254"/>
      <c r="J147" s="254"/>
    </row>
    <row r="148" spans="2:10" ht="29" x14ac:dyDescent="0.35">
      <c r="B148" s="39" t="s">
        <v>312</v>
      </c>
      <c r="C148" s="47" t="s">
        <v>448</v>
      </c>
      <c r="D148" s="48" t="s">
        <v>21</v>
      </c>
      <c r="E148" s="254"/>
      <c r="F148" s="254"/>
      <c r="G148" s="254"/>
      <c r="H148" s="254"/>
      <c r="I148" s="254"/>
      <c r="J148" s="254"/>
    </row>
    <row r="149" spans="2:10" ht="29" x14ac:dyDescent="0.35">
      <c r="B149" s="39" t="s">
        <v>312</v>
      </c>
      <c r="C149" s="47" t="s">
        <v>449</v>
      </c>
      <c r="D149" s="48" t="s">
        <v>21</v>
      </c>
      <c r="E149" s="254"/>
      <c r="F149" s="254"/>
      <c r="G149" s="254"/>
      <c r="H149" s="254"/>
      <c r="I149" s="254"/>
      <c r="J149" s="254"/>
    </row>
    <row r="150" spans="2:10" ht="43.5" x14ac:dyDescent="0.35">
      <c r="B150" s="39" t="s">
        <v>312</v>
      </c>
      <c r="C150" s="47" t="s">
        <v>450</v>
      </c>
      <c r="D150" s="48" t="s">
        <v>21</v>
      </c>
      <c r="E150" s="254"/>
      <c r="F150" s="254"/>
      <c r="G150" s="254"/>
      <c r="H150" s="254"/>
      <c r="I150" s="254"/>
      <c r="J150" s="254"/>
    </row>
    <row r="151" spans="2:10" ht="29" x14ac:dyDescent="0.35">
      <c r="B151" s="39" t="s">
        <v>312</v>
      </c>
      <c r="C151" s="47" t="s">
        <v>451</v>
      </c>
      <c r="D151" s="48" t="s">
        <v>21</v>
      </c>
      <c r="E151" s="254"/>
      <c r="F151" s="254"/>
      <c r="G151" s="254"/>
      <c r="H151" s="254"/>
      <c r="I151" s="254"/>
      <c r="J151" s="254"/>
    </row>
    <row r="152" spans="2:10" ht="29" x14ac:dyDescent="0.35">
      <c r="B152" s="39" t="s">
        <v>312</v>
      </c>
      <c r="C152" s="47" t="s">
        <v>452</v>
      </c>
      <c r="D152" s="48" t="s">
        <v>21</v>
      </c>
      <c r="E152" s="254"/>
      <c r="F152" s="254"/>
      <c r="G152" s="254"/>
      <c r="H152" s="254"/>
      <c r="I152" s="254"/>
      <c r="J152" s="254"/>
    </row>
    <row r="153" spans="2:10" ht="29" x14ac:dyDescent="0.35">
      <c r="B153" s="39" t="s">
        <v>312</v>
      </c>
      <c r="C153" s="47" t="s">
        <v>453</v>
      </c>
      <c r="D153" s="48" t="s">
        <v>21</v>
      </c>
      <c r="E153" s="254"/>
      <c r="F153" s="254"/>
      <c r="G153" s="254"/>
      <c r="H153" s="254"/>
      <c r="I153" s="254"/>
      <c r="J153" s="254"/>
    </row>
    <row r="154" spans="2:10" ht="29" x14ac:dyDescent="0.35">
      <c r="B154" s="39" t="s">
        <v>312</v>
      </c>
      <c r="C154" s="47" t="s">
        <v>454</v>
      </c>
      <c r="D154" s="48" t="s">
        <v>21</v>
      </c>
      <c r="E154" s="254"/>
      <c r="F154" s="254"/>
      <c r="G154" s="254"/>
      <c r="H154" s="254"/>
      <c r="I154" s="254"/>
      <c r="J154" s="254"/>
    </row>
    <row r="155" spans="2:10" ht="29" x14ac:dyDescent="0.35">
      <c r="B155" s="39" t="s">
        <v>312</v>
      </c>
      <c r="C155" s="47" t="s">
        <v>455</v>
      </c>
      <c r="D155" s="48" t="s">
        <v>21</v>
      </c>
      <c r="E155" s="254"/>
      <c r="F155" s="254"/>
      <c r="G155" s="254"/>
      <c r="H155" s="254"/>
      <c r="I155" s="254"/>
      <c r="J155" s="254"/>
    </row>
    <row r="156" spans="2:10" ht="29" x14ac:dyDescent="0.35">
      <c r="B156" s="39" t="s">
        <v>312</v>
      </c>
      <c r="C156" s="47" t="s">
        <v>456</v>
      </c>
      <c r="D156" s="48" t="s">
        <v>21</v>
      </c>
      <c r="E156" s="254"/>
      <c r="F156" s="254"/>
      <c r="G156" s="254"/>
      <c r="H156" s="254"/>
      <c r="I156" s="254"/>
      <c r="J156" s="254"/>
    </row>
    <row r="157" spans="2:10" ht="29" x14ac:dyDescent="0.35">
      <c r="B157" s="39" t="s">
        <v>312</v>
      </c>
      <c r="C157" s="47" t="s">
        <v>457</v>
      </c>
      <c r="D157" s="48" t="s">
        <v>21</v>
      </c>
      <c r="E157" s="254"/>
      <c r="F157" s="254"/>
      <c r="G157" s="254"/>
      <c r="H157" s="254"/>
      <c r="I157" s="254"/>
      <c r="J157" s="254"/>
    </row>
    <row r="158" spans="2:10" ht="29" x14ac:dyDescent="0.35">
      <c r="B158" s="39" t="s">
        <v>312</v>
      </c>
      <c r="C158" s="47" t="s">
        <v>458</v>
      </c>
      <c r="D158" s="48" t="s">
        <v>21</v>
      </c>
      <c r="E158" s="254"/>
      <c r="F158" s="254"/>
      <c r="G158" s="254"/>
      <c r="H158" s="254"/>
      <c r="I158" s="254"/>
      <c r="J158" s="254"/>
    </row>
    <row r="159" spans="2:10" ht="29" x14ac:dyDescent="0.35">
      <c r="B159" s="39" t="s">
        <v>312</v>
      </c>
      <c r="C159" s="47" t="s">
        <v>459</v>
      </c>
      <c r="D159" s="48" t="s">
        <v>21</v>
      </c>
      <c r="E159" s="254"/>
      <c r="F159" s="254"/>
      <c r="G159" s="254"/>
      <c r="H159" s="254"/>
      <c r="I159" s="254"/>
      <c r="J159" s="254"/>
    </row>
    <row r="160" spans="2:10" ht="29" x14ac:dyDescent="0.35">
      <c r="B160" s="39" t="s">
        <v>312</v>
      </c>
      <c r="C160" s="47" t="s">
        <v>460</v>
      </c>
      <c r="D160" s="48" t="s">
        <v>21</v>
      </c>
      <c r="E160" s="254"/>
      <c r="F160" s="254"/>
      <c r="G160" s="254"/>
      <c r="H160" s="254"/>
      <c r="I160" s="254"/>
      <c r="J160" s="254"/>
    </row>
    <row r="161" spans="2:10" ht="29" x14ac:dyDescent="0.35">
      <c r="B161" s="39" t="s">
        <v>312</v>
      </c>
      <c r="C161" s="47" t="s">
        <v>461</v>
      </c>
      <c r="D161" s="48" t="s">
        <v>21</v>
      </c>
      <c r="E161" s="254"/>
      <c r="F161" s="254"/>
      <c r="G161" s="254"/>
      <c r="H161" s="254"/>
      <c r="I161" s="254"/>
      <c r="J161" s="254"/>
    </row>
    <row r="162" spans="2:10" ht="29" x14ac:dyDescent="0.35">
      <c r="B162" s="39" t="s">
        <v>312</v>
      </c>
      <c r="C162" s="47" t="s">
        <v>462</v>
      </c>
      <c r="D162" s="48" t="s">
        <v>21</v>
      </c>
      <c r="E162" s="254"/>
      <c r="F162" s="254"/>
      <c r="G162" s="254"/>
      <c r="H162" s="254"/>
      <c r="I162" s="254"/>
      <c r="J162" s="254"/>
    </row>
    <row r="163" spans="2:10" ht="29" x14ac:dyDescent="0.35">
      <c r="B163" s="39" t="s">
        <v>312</v>
      </c>
      <c r="C163" s="47" t="s">
        <v>463</v>
      </c>
      <c r="D163" s="48" t="s">
        <v>21</v>
      </c>
      <c r="E163" s="254"/>
      <c r="F163" s="254"/>
      <c r="G163" s="254"/>
      <c r="H163" s="254"/>
      <c r="I163" s="254"/>
      <c r="J163" s="254"/>
    </row>
    <row r="164" spans="2:10" ht="29" x14ac:dyDescent="0.35">
      <c r="B164" s="39" t="s">
        <v>312</v>
      </c>
      <c r="C164" s="47" t="s">
        <v>464</v>
      </c>
      <c r="D164" s="48" t="s">
        <v>21</v>
      </c>
      <c r="E164" s="254"/>
      <c r="F164" s="254"/>
      <c r="G164" s="254"/>
      <c r="H164" s="254"/>
      <c r="I164" s="254"/>
      <c r="J164" s="254"/>
    </row>
    <row r="165" spans="2:10" ht="29" x14ac:dyDescent="0.35">
      <c r="B165" s="39" t="s">
        <v>312</v>
      </c>
      <c r="C165" s="47" t="s">
        <v>465</v>
      </c>
      <c r="D165" s="48" t="s">
        <v>21</v>
      </c>
      <c r="E165" s="254"/>
      <c r="F165" s="254"/>
      <c r="G165" s="254"/>
      <c r="H165" s="254"/>
      <c r="I165" s="254"/>
      <c r="J165" s="254"/>
    </row>
    <row r="166" spans="2:10" ht="43.5" x14ac:dyDescent="0.35">
      <c r="B166" s="39" t="s">
        <v>312</v>
      </c>
      <c r="C166" s="47" t="s">
        <v>466</v>
      </c>
      <c r="D166" s="48" t="s">
        <v>21</v>
      </c>
      <c r="E166" s="254"/>
      <c r="F166" s="254"/>
      <c r="G166" s="254"/>
      <c r="H166" s="254"/>
      <c r="I166" s="254"/>
      <c r="J166" s="254"/>
    </row>
    <row r="167" spans="2:10" ht="43.5" x14ac:dyDescent="0.35">
      <c r="B167" s="39" t="s">
        <v>312</v>
      </c>
      <c r="C167" s="47" t="s">
        <v>467</v>
      </c>
      <c r="D167" s="48" t="s">
        <v>21</v>
      </c>
      <c r="E167" s="254"/>
      <c r="F167" s="254"/>
      <c r="G167" s="254"/>
      <c r="H167" s="254"/>
      <c r="I167" s="254"/>
      <c r="J167" s="254"/>
    </row>
    <row r="168" spans="2:10" ht="43.5" x14ac:dyDescent="0.35">
      <c r="B168" s="39" t="s">
        <v>312</v>
      </c>
      <c r="C168" s="47" t="s">
        <v>468</v>
      </c>
      <c r="D168" s="48" t="s">
        <v>21</v>
      </c>
      <c r="E168" s="254"/>
      <c r="F168" s="254"/>
      <c r="G168" s="254"/>
      <c r="H168" s="254"/>
      <c r="I168" s="254"/>
      <c r="J168" s="254"/>
    </row>
    <row r="169" spans="2:10" ht="29" x14ac:dyDescent="0.35">
      <c r="B169" s="39" t="s">
        <v>312</v>
      </c>
      <c r="C169" s="47" t="s">
        <v>469</v>
      </c>
      <c r="D169" s="48" t="s">
        <v>21</v>
      </c>
      <c r="E169" s="254"/>
      <c r="F169" s="254"/>
      <c r="G169" s="254"/>
      <c r="H169" s="254"/>
      <c r="I169" s="254"/>
      <c r="J169" s="254"/>
    </row>
    <row r="170" spans="2:10" ht="43.5" x14ac:dyDescent="0.35">
      <c r="B170" s="39" t="s">
        <v>312</v>
      </c>
      <c r="C170" s="47" t="s">
        <v>470</v>
      </c>
      <c r="D170" s="48" t="s">
        <v>21</v>
      </c>
      <c r="E170" s="254"/>
      <c r="F170" s="254"/>
      <c r="G170" s="254"/>
      <c r="H170" s="254"/>
      <c r="I170" s="254"/>
      <c r="J170" s="254"/>
    </row>
    <row r="171" spans="2:10" ht="43.5" x14ac:dyDescent="0.35">
      <c r="B171" s="39" t="s">
        <v>312</v>
      </c>
      <c r="C171" s="47" t="s">
        <v>471</v>
      </c>
      <c r="D171" s="48" t="s">
        <v>21</v>
      </c>
      <c r="E171" s="254"/>
      <c r="F171" s="254"/>
      <c r="G171" s="254"/>
      <c r="H171" s="254"/>
      <c r="I171" s="254"/>
      <c r="J171" s="254"/>
    </row>
    <row r="172" spans="2:10" ht="43.5" x14ac:dyDescent="0.35">
      <c r="B172" s="39" t="s">
        <v>312</v>
      </c>
      <c r="C172" s="47" t="s">
        <v>472</v>
      </c>
      <c r="D172" s="48" t="s">
        <v>21</v>
      </c>
      <c r="E172" s="254"/>
      <c r="F172" s="254"/>
      <c r="G172" s="254"/>
      <c r="H172" s="254"/>
      <c r="I172" s="254"/>
      <c r="J172" s="254"/>
    </row>
    <row r="173" spans="2:10" ht="29" x14ac:dyDescent="0.35">
      <c r="B173" s="39" t="s">
        <v>312</v>
      </c>
      <c r="C173" s="47" t="s">
        <v>473</v>
      </c>
      <c r="D173" s="48" t="s">
        <v>21</v>
      </c>
      <c r="E173" s="254"/>
      <c r="F173" s="254"/>
      <c r="G173" s="254"/>
      <c r="H173" s="254"/>
      <c r="I173" s="254"/>
      <c r="J173" s="254"/>
    </row>
    <row r="174" spans="2:10" ht="29" x14ac:dyDescent="0.35">
      <c r="B174" s="39" t="s">
        <v>312</v>
      </c>
      <c r="C174" s="47" t="s">
        <v>474</v>
      </c>
      <c r="D174" s="48" t="s">
        <v>21</v>
      </c>
      <c r="E174" s="254"/>
      <c r="F174" s="254"/>
      <c r="G174" s="254"/>
      <c r="H174" s="254"/>
      <c r="I174" s="254"/>
      <c r="J174" s="254"/>
    </row>
    <row r="175" spans="2:10" x14ac:dyDescent="0.35">
      <c r="B175" s="39" t="s">
        <v>312</v>
      </c>
      <c r="C175" s="47" t="s">
        <v>475</v>
      </c>
      <c r="D175" s="48" t="s">
        <v>21</v>
      </c>
      <c r="E175" s="254"/>
      <c r="F175" s="254"/>
      <c r="G175" s="254"/>
      <c r="H175" s="254"/>
      <c r="I175" s="254"/>
      <c r="J175" s="254"/>
    </row>
    <row r="176" spans="2:10" ht="29" x14ac:dyDescent="0.35">
      <c r="B176" s="39" t="s">
        <v>312</v>
      </c>
      <c r="C176" s="47" t="s">
        <v>476</v>
      </c>
      <c r="D176" s="48" t="s">
        <v>21</v>
      </c>
      <c r="E176" s="254"/>
      <c r="F176" s="254"/>
      <c r="G176" s="254"/>
      <c r="H176" s="254"/>
      <c r="I176" s="254"/>
      <c r="J176" s="254"/>
    </row>
    <row r="177" spans="2:10" ht="29" x14ac:dyDescent="0.35">
      <c r="B177" s="39" t="s">
        <v>312</v>
      </c>
      <c r="C177" s="47" t="s">
        <v>477</v>
      </c>
      <c r="D177" s="48" t="s">
        <v>21</v>
      </c>
      <c r="E177" s="254"/>
      <c r="F177" s="254"/>
      <c r="G177" s="254"/>
      <c r="H177" s="254"/>
      <c r="I177" s="254"/>
      <c r="J177" s="254"/>
    </row>
    <row r="178" spans="2:10" ht="29" x14ac:dyDescent="0.35">
      <c r="B178" s="39" t="s">
        <v>312</v>
      </c>
      <c r="C178" s="47" t="s">
        <v>478</v>
      </c>
      <c r="D178" s="48" t="s">
        <v>21</v>
      </c>
      <c r="E178" s="254"/>
      <c r="F178" s="254"/>
      <c r="G178" s="254"/>
      <c r="H178" s="254"/>
      <c r="I178" s="254"/>
      <c r="J178" s="254"/>
    </row>
    <row r="179" spans="2:10" ht="29" x14ac:dyDescent="0.35">
      <c r="B179" s="39" t="s">
        <v>312</v>
      </c>
      <c r="C179" s="47" t="s">
        <v>479</v>
      </c>
      <c r="D179" s="48" t="s">
        <v>21</v>
      </c>
      <c r="E179" s="254"/>
      <c r="F179" s="254"/>
      <c r="G179" s="254"/>
      <c r="H179" s="254"/>
      <c r="I179" s="254"/>
      <c r="J179" s="254"/>
    </row>
    <row r="180" spans="2:10" ht="29" x14ac:dyDescent="0.35">
      <c r="B180" s="39" t="s">
        <v>312</v>
      </c>
      <c r="C180" s="47" t="s">
        <v>480</v>
      </c>
      <c r="D180" s="48" t="s">
        <v>21</v>
      </c>
      <c r="E180" s="254"/>
      <c r="F180" s="254"/>
      <c r="G180" s="254"/>
      <c r="H180" s="254"/>
      <c r="I180" s="254"/>
      <c r="J180" s="254"/>
    </row>
    <row r="181" spans="2:10" ht="29" x14ac:dyDescent="0.35">
      <c r="B181" s="39" t="s">
        <v>312</v>
      </c>
      <c r="C181" s="47" t="s">
        <v>481</v>
      </c>
      <c r="D181" s="48" t="s">
        <v>21</v>
      </c>
      <c r="E181" s="254"/>
      <c r="F181" s="254"/>
      <c r="G181" s="254"/>
      <c r="H181" s="254"/>
      <c r="I181" s="254"/>
      <c r="J181" s="254"/>
    </row>
    <row r="182" spans="2:10" ht="29" x14ac:dyDescent="0.35">
      <c r="B182" s="39" t="s">
        <v>312</v>
      </c>
      <c r="C182" s="47" t="s">
        <v>482</v>
      </c>
      <c r="D182" s="48" t="s">
        <v>21</v>
      </c>
      <c r="E182" s="254"/>
      <c r="F182" s="254"/>
      <c r="G182" s="254"/>
      <c r="H182" s="254"/>
      <c r="I182" s="254"/>
      <c r="J182" s="254"/>
    </row>
    <row r="183" spans="2:10" ht="29" x14ac:dyDescent="0.35">
      <c r="B183" s="39" t="s">
        <v>312</v>
      </c>
      <c r="C183" s="47" t="s">
        <v>483</v>
      </c>
      <c r="D183" s="48" t="s">
        <v>21</v>
      </c>
      <c r="E183" s="254"/>
      <c r="F183" s="254"/>
      <c r="G183" s="254"/>
      <c r="H183" s="254"/>
      <c r="I183" s="254"/>
      <c r="J183" s="254"/>
    </row>
    <row r="184" spans="2:10" x14ac:dyDescent="0.35">
      <c r="B184" s="39" t="s">
        <v>312</v>
      </c>
      <c r="C184" s="47" t="s">
        <v>484</v>
      </c>
      <c r="D184" s="48" t="s">
        <v>21</v>
      </c>
      <c r="E184" s="254"/>
      <c r="F184" s="254"/>
      <c r="G184" s="254"/>
      <c r="H184" s="254"/>
      <c r="I184" s="254"/>
      <c r="J184" s="254"/>
    </row>
    <row r="185" spans="2:10" x14ac:dyDescent="0.35">
      <c r="B185" s="39" t="s">
        <v>312</v>
      </c>
      <c r="C185" s="47" t="s">
        <v>485</v>
      </c>
      <c r="D185" s="48" t="s">
        <v>21</v>
      </c>
      <c r="E185" s="254"/>
      <c r="F185" s="254"/>
      <c r="G185" s="254"/>
      <c r="H185" s="254"/>
      <c r="I185" s="254"/>
      <c r="J185" s="254"/>
    </row>
    <row r="186" spans="2:10" ht="29" x14ac:dyDescent="0.35">
      <c r="B186" s="39" t="s">
        <v>312</v>
      </c>
      <c r="C186" s="47" t="s">
        <v>486</v>
      </c>
      <c r="D186" s="48" t="s">
        <v>21</v>
      </c>
      <c r="E186" s="254"/>
      <c r="F186" s="254"/>
      <c r="G186" s="254"/>
      <c r="H186" s="254"/>
      <c r="I186" s="254"/>
      <c r="J186" s="254"/>
    </row>
    <row r="187" spans="2:10" ht="29" x14ac:dyDescent="0.35">
      <c r="B187" s="39" t="s">
        <v>312</v>
      </c>
      <c r="C187" s="47" t="s">
        <v>487</v>
      </c>
      <c r="D187" s="48" t="s">
        <v>21</v>
      </c>
      <c r="E187" s="254"/>
      <c r="F187" s="254"/>
      <c r="G187" s="254"/>
      <c r="H187" s="254"/>
      <c r="I187" s="254"/>
      <c r="J187" s="254"/>
    </row>
    <row r="188" spans="2:10" ht="29" x14ac:dyDescent="0.35">
      <c r="B188" s="39" t="s">
        <v>312</v>
      </c>
      <c r="C188" s="47" t="s">
        <v>488</v>
      </c>
      <c r="D188" s="48" t="s">
        <v>21</v>
      </c>
      <c r="E188" s="254"/>
      <c r="F188" s="254"/>
      <c r="G188" s="254"/>
      <c r="H188" s="254"/>
      <c r="I188" s="254"/>
      <c r="J188" s="254"/>
    </row>
    <row r="189" spans="2:10" ht="29" x14ac:dyDescent="0.35">
      <c r="B189" s="39" t="s">
        <v>312</v>
      </c>
      <c r="C189" s="47" t="s">
        <v>489</v>
      </c>
      <c r="D189" s="48" t="s">
        <v>21</v>
      </c>
      <c r="E189" s="254"/>
      <c r="F189" s="254"/>
      <c r="G189" s="254"/>
      <c r="H189" s="254"/>
      <c r="I189" s="254"/>
      <c r="J189" s="254"/>
    </row>
    <row r="190" spans="2:10" ht="43.5" x14ac:dyDescent="0.35">
      <c r="B190" s="39" t="s">
        <v>312</v>
      </c>
      <c r="C190" s="47" t="s">
        <v>490</v>
      </c>
      <c r="D190" s="48" t="s">
        <v>21</v>
      </c>
      <c r="E190" s="254"/>
      <c r="F190" s="254"/>
      <c r="G190" s="254"/>
      <c r="H190" s="254"/>
      <c r="I190" s="254"/>
      <c r="J190" s="254"/>
    </row>
    <row r="191" spans="2:10" ht="29" x14ac:dyDescent="0.35">
      <c r="B191" s="39" t="s">
        <v>312</v>
      </c>
      <c r="C191" s="47" t="s">
        <v>491</v>
      </c>
      <c r="D191" s="48" t="s">
        <v>21</v>
      </c>
      <c r="E191" s="254"/>
      <c r="F191" s="254"/>
      <c r="G191" s="254"/>
      <c r="H191" s="254"/>
      <c r="I191" s="254"/>
      <c r="J191" s="254"/>
    </row>
    <row r="192" spans="2:10" ht="29" x14ac:dyDescent="0.35">
      <c r="B192" s="39" t="s">
        <v>312</v>
      </c>
      <c r="C192" s="47" t="s">
        <v>492</v>
      </c>
      <c r="D192" s="48" t="s">
        <v>21</v>
      </c>
      <c r="E192" s="254"/>
      <c r="F192" s="254"/>
      <c r="G192" s="254"/>
      <c r="H192" s="254"/>
      <c r="I192" s="254"/>
      <c r="J192" s="254"/>
    </row>
    <row r="193" spans="2:10" ht="29" x14ac:dyDescent="0.35">
      <c r="B193" s="39" t="s">
        <v>312</v>
      </c>
      <c r="C193" s="47" t="s">
        <v>493</v>
      </c>
      <c r="D193" s="48" t="s">
        <v>21</v>
      </c>
      <c r="E193" s="254"/>
      <c r="F193" s="254"/>
      <c r="G193" s="254"/>
      <c r="H193" s="254"/>
      <c r="I193" s="254"/>
      <c r="J193" s="254"/>
    </row>
    <row r="194" spans="2:10" ht="29" x14ac:dyDescent="0.35">
      <c r="B194" s="39" t="s">
        <v>312</v>
      </c>
      <c r="C194" s="47" t="s">
        <v>494</v>
      </c>
      <c r="D194" s="48" t="s">
        <v>21</v>
      </c>
      <c r="E194" s="254"/>
      <c r="F194" s="254"/>
      <c r="G194" s="254"/>
      <c r="H194" s="254"/>
      <c r="I194" s="254"/>
      <c r="J194" s="254"/>
    </row>
    <row r="195" spans="2:10" ht="29" x14ac:dyDescent="0.35">
      <c r="B195" s="39" t="s">
        <v>312</v>
      </c>
      <c r="C195" s="47" t="s">
        <v>495</v>
      </c>
      <c r="D195" s="48" t="s">
        <v>21</v>
      </c>
      <c r="E195" s="254"/>
      <c r="F195" s="254"/>
      <c r="G195" s="254"/>
      <c r="H195" s="254"/>
      <c r="I195" s="254"/>
      <c r="J195" s="254"/>
    </row>
    <row r="196" spans="2:10" ht="29" x14ac:dyDescent="0.35">
      <c r="B196" s="39" t="s">
        <v>312</v>
      </c>
      <c r="C196" s="47" t="s">
        <v>496</v>
      </c>
      <c r="D196" s="48" t="s">
        <v>21</v>
      </c>
      <c r="E196" s="254"/>
      <c r="F196" s="254"/>
      <c r="G196" s="254"/>
      <c r="H196" s="254"/>
      <c r="I196" s="254"/>
      <c r="J196" s="254"/>
    </row>
    <row r="197" spans="2:10" ht="29" x14ac:dyDescent="0.35">
      <c r="B197" s="39" t="s">
        <v>312</v>
      </c>
      <c r="C197" s="47" t="s">
        <v>497</v>
      </c>
      <c r="D197" s="48" t="s">
        <v>21</v>
      </c>
      <c r="E197" s="254"/>
      <c r="F197" s="254"/>
      <c r="G197" s="254"/>
      <c r="H197" s="254"/>
      <c r="I197" s="254"/>
      <c r="J197" s="254"/>
    </row>
    <row r="198" spans="2:10" ht="29" x14ac:dyDescent="0.35">
      <c r="B198" s="39" t="s">
        <v>312</v>
      </c>
      <c r="C198" s="47" t="s">
        <v>498</v>
      </c>
      <c r="D198" s="48" t="s">
        <v>21</v>
      </c>
      <c r="E198" s="254"/>
      <c r="F198" s="254"/>
      <c r="G198" s="254"/>
      <c r="H198" s="254"/>
      <c r="I198" s="254"/>
      <c r="J198" s="254"/>
    </row>
    <row r="199" spans="2:10" ht="29" x14ac:dyDescent="0.35">
      <c r="B199" s="39" t="s">
        <v>312</v>
      </c>
      <c r="C199" s="47" t="s">
        <v>499</v>
      </c>
      <c r="D199" s="48" t="s">
        <v>21</v>
      </c>
      <c r="E199" s="254"/>
      <c r="F199" s="254"/>
      <c r="G199" s="254"/>
      <c r="H199" s="254"/>
      <c r="I199" s="254"/>
      <c r="J199" s="254"/>
    </row>
    <row r="200" spans="2:10" ht="29" x14ac:dyDescent="0.35">
      <c r="B200" s="39" t="s">
        <v>312</v>
      </c>
      <c r="C200" s="47" t="s">
        <v>500</v>
      </c>
      <c r="D200" s="48" t="s">
        <v>21</v>
      </c>
      <c r="E200" s="254"/>
      <c r="F200" s="254"/>
      <c r="G200" s="254"/>
      <c r="H200" s="254"/>
      <c r="I200" s="254"/>
      <c r="J200" s="254"/>
    </row>
    <row r="201" spans="2:10" ht="29" x14ac:dyDescent="0.35">
      <c r="B201" s="39" t="s">
        <v>312</v>
      </c>
      <c r="C201" s="47" t="s">
        <v>501</v>
      </c>
      <c r="D201" s="48" t="s">
        <v>21</v>
      </c>
      <c r="E201" s="254"/>
      <c r="F201" s="254"/>
      <c r="G201" s="254"/>
      <c r="H201" s="254"/>
      <c r="I201" s="254"/>
      <c r="J201" s="254"/>
    </row>
    <row r="202" spans="2:10" ht="43.5" x14ac:dyDescent="0.35">
      <c r="B202" s="39" t="s">
        <v>312</v>
      </c>
      <c r="C202" s="47" t="s">
        <v>502</v>
      </c>
      <c r="D202" s="48" t="s">
        <v>21</v>
      </c>
      <c r="E202" s="254"/>
      <c r="F202" s="254"/>
      <c r="G202" s="254"/>
      <c r="H202" s="254"/>
      <c r="I202" s="254"/>
      <c r="J202" s="254"/>
    </row>
    <row r="203" spans="2:10" ht="29" x14ac:dyDescent="0.35">
      <c r="B203" s="39" t="s">
        <v>312</v>
      </c>
      <c r="C203" s="47" t="s">
        <v>503</v>
      </c>
      <c r="D203" s="48" t="s">
        <v>21</v>
      </c>
      <c r="E203" s="254"/>
      <c r="F203" s="254"/>
      <c r="G203" s="254"/>
      <c r="H203" s="254"/>
      <c r="I203" s="254"/>
      <c r="J203" s="254"/>
    </row>
    <row r="204" spans="2:10" ht="29" x14ac:dyDescent="0.35">
      <c r="B204" s="39" t="s">
        <v>312</v>
      </c>
      <c r="C204" s="47" t="s">
        <v>504</v>
      </c>
      <c r="D204" s="48" t="s">
        <v>21</v>
      </c>
      <c r="E204" s="254"/>
      <c r="F204" s="254"/>
      <c r="G204" s="254"/>
      <c r="H204" s="254"/>
      <c r="I204" s="254"/>
      <c r="J204" s="254"/>
    </row>
    <row r="205" spans="2:10" ht="43.5" x14ac:dyDescent="0.35">
      <c r="B205" s="39" t="s">
        <v>312</v>
      </c>
      <c r="C205" s="47" t="s">
        <v>505</v>
      </c>
      <c r="D205" s="48" t="s">
        <v>21</v>
      </c>
      <c r="E205" s="254"/>
      <c r="F205" s="254"/>
      <c r="G205" s="254"/>
      <c r="H205" s="254"/>
      <c r="I205" s="254"/>
      <c r="J205" s="254"/>
    </row>
    <row r="206" spans="2:10" ht="29" x14ac:dyDescent="0.35">
      <c r="B206" s="39" t="s">
        <v>312</v>
      </c>
      <c r="C206" s="47" t="s">
        <v>506</v>
      </c>
      <c r="D206" s="48" t="s">
        <v>21</v>
      </c>
      <c r="E206" s="254"/>
      <c r="F206" s="254"/>
      <c r="G206" s="254"/>
      <c r="H206" s="254"/>
      <c r="I206" s="254"/>
      <c r="J206" s="254"/>
    </row>
    <row r="207" spans="2:10" ht="29" x14ac:dyDescent="0.35">
      <c r="B207" s="39" t="s">
        <v>312</v>
      </c>
      <c r="C207" s="47" t="s">
        <v>507</v>
      </c>
      <c r="D207" s="48" t="s">
        <v>21</v>
      </c>
      <c r="E207" s="254"/>
      <c r="F207" s="254"/>
      <c r="G207" s="254"/>
      <c r="H207" s="254"/>
      <c r="I207" s="254"/>
      <c r="J207" s="254"/>
    </row>
    <row r="208" spans="2:10" ht="29" x14ac:dyDescent="0.35">
      <c r="B208" s="39" t="s">
        <v>312</v>
      </c>
      <c r="C208" s="47" t="s">
        <v>508</v>
      </c>
      <c r="D208" s="48" t="s">
        <v>21</v>
      </c>
      <c r="E208" s="254"/>
      <c r="F208" s="254"/>
      <c r="G208" s="254"/>
      <c r="H208" s="254"/>
      <c r="I208" s="254"/>
      <c r="J208" s="254"/>
    </row>
    <row r="209" spans="2:10" ht="29" x14ac:dyDescent="0.35">
      <c r="B209" s="39" t="s">
        <v>312</v>
      </c>
      <c r="C209" s="47" t="s">
        <v>509</v>
      </c>
      <c r="D209" s="48" t="s">
        <v>21</v>
      </c>
      <c r="E209" s="254"/>
      <c r="F209" s="254"/>
      <c r="G209" s="254"/>
      <c r="H209" s="254"/>
      <c r="I209" s="254"/>
      <c r="J209" s="254"/>
    </row>
    <row r="210" spans="2:10" ht="29" x14ac:dyDescent="0.35">
      <c r="B210" s="39" t="s">
        <v>312</v>
      </c>
      <c r="C210" s="47" t="s">
        <v>510</v>
      </c>
      <c r="D210" s="48" t="s">
        <v>21</v>
      </c>
      <c r="E210" s="254"/>
      <c r="F210" s="254"/>
      <c r="G210" s="254"/>
      <c r="H210" s="254"/>
      <c r="I210" s="254"/>
      <c r="J210" s="254"/>
    </row>
    <row r="211" spans="2:10" ht="29" x14ac:dyDescent="0.35">
      <c r="B211" s="39" t="s">
        <v>312</v>
      </c>
      <c r="C211" s="47" t="s">
        <v>511</v>
      </c>
      <c r="D211" s="48" t="s">
        <v>21</v>
      </c>
      <c r="E211" s="254"/>
      <c r="F211" s="254"/>
      <c r="G211" s="254"/>
      <c r="H211" s="254"/>
      <c r="I211" s="254"/>
      <c r="J211" s="254"/>
    </row>
    <row r="212" spans="2:10" ht="29" x14ac:dyDescent="0.35">
      <c r="B212" s="39" t="s">
        <v>312</v>
      </c>
      <c r="C212" s="47" t="s">
        <v>512</v>
      </c>
      <c r="D212" s="48" t="s">
        <v>21</v>
      </c>
      <c r="E212" s="254"/>
      <c r="F212" s="254"/>
      <c r="G212" s="254"/>
      <c r="H212" s="254"/>
      <c r="I212" s="254"/>
      <c r="J212" s="254"/>
    </row>
    <row r="213" spans="2:10" ht="43.5" x14ac:dyDescent="0.35">
      <c r="B213" s="39" t="s">
        <v>312</v>
      </c>
      <c r="C213" s="47" t="s">
        <v>513</v>
      </c>
      <c r="D213" s="48" t="s">
        <v>21</v>
      </c>
      <c r="E213" s="254"/>
      <c r="F213" s="254"/>
      <c r="G213" s="254"/>
      <c r="H213" s="254"/>
      <c r="I213" s="254"/>
      <c r="J213" s="254"/>
    </row>
    <row r="214" spans="2:10" ht="29" x14ac:dyDescent="0.35">
      <c r="B214" s="39" t="s">
        <v>312</v>
      </c>
      <c r="C214" s="47" t="s">
        <v>514</v>
      </c>
      <c r="D214" s="48" t="s">
        <v>21</v>
      </c>
      <c r="E214" s="254"/>
      <c r="F214" s="254"/>
      <c r="G214" s="254"/>
      <c r="H214" s="254"/>
      <c r="I214" s="254"/>
      <c r="J214" s="254"/>
    </row>
    <row r="215" spans="2:10" ht="29" x14ac:dyDescent="0.35">
      <c r="B215" s="39" t="s">
        <v>312</v>
      </c>
      <c r="C215" s="47" t="s">
        <v>515</v>
      </c>
      <c r="D215" s="48" t="s">
        <v>21</v>
      </c>
      <c r="E215" s="254"/>
      <c r="F215" s="254"/>
      <c r="G215" s="254"/>
      <c r="H215" s="254"/>
      <c r="I215" s="254"/>
      <c r="J215" s="254"/>
    </row>
    <row r="216" spans="2:10" ht="29" x14ac:dyDescent="0.35">
      <c r="B216" s="39" t="s">
        <v>312</v>
      </c>
      <c r="C216" s="47" t="s">
        <v>516</v>
      </c>
      <c r="D216" s="48" t="s">
        <v>21</v>
      </c>
      <c r="E216" s="254"/>
      <c r="F216" s="254"/>
      <c r="G216" s="254"/>
      <c r="H216" s="254"/>
      <c r="I216" s="254"/>
      <c r="J216" s="254"/>
    </row>
    <row r="217" spans="2:10" ht="29" x14ac:dyDescent="0.35">
      <c r="B217" s="39" t="s">
        <v>312</v>
      </c>
      <c r="C217" s="47" t="s">
        <v>517</v>
      </c>
      <c r="D217" s="48" t="s">
        <v>21</v>
      </c>
      <c r="E217" s="254"/>
      <c r="F217" s="254"/>
      <c r="G217" s="254"/>
      <c r="H217" s="254"/>
      <c r="I217" s="254"/>
      <c r="J217" s="254"/>
    </row>
    <row r="218" spans="2:10" ht="29" x14ac:dyDescent="0.35">
      <c r="B218" s="39" t="s">
        <v>312</v>
      </c>
      <c r="C218" s="47" t="s">
        <v>518</v>
      </c>
      <c r="D218" s="48" t="s">
        <v>21</v>
      </c>
      <c r="E218" s="254"/>
      <c r="F218" s="254"/>
      <c r="G218" s="254"/>
      <c r="H218" s="254"/>
      <c r="I218" s="254"/>
      <c r="J218" s="254"/>
    </row>
    <row r="219" spans="2:10" ht="29" x14ac:dyDescent="0.35">
      <c r="B219" s="39" t="s">
        <v>312</v>
      </c>
      <c r="C219" s="47" t="s">
        <v>519</v>
      </c>
      <c r="D219" s="48" t="s">
        <v>21</v>
      </c>
      <c r="E219" s="254"/>
      <c r="F219" s="254"/>
      <c r="G219" s="254"/>
      <c r="H219" s="254"/>
      <c r="I219" s="254"/>
      <c r="J219" s="254"/>
    </row>
    <row r="220" spans="2:10" ht="29" x14ac:dyDescent="0.35">
      <c r="B220" s="39" t="s">
        <v>312</v>
      </c>
      <c r="C220" s="47" t="s">
        <v>520</v>
      </c>
      <c r="D220" s="48" t="s">
        <v>21</v>
      </c>
      <c r="E220" s="254"/>
      <c r="F220" s="254"/>
      <c r="G220" s="254"/>
      <c r="H220" s="254"/>
      <c r="I220" s="254"/>
      <c r="J220" s="254"/>
    </row>
    <row r="221" spans="2:10" ht="29" x14ac:dyDescent="0.35">
      <c r="B221" s="39" t="s">
        <v>312</v>
      </c>
      <c r="C221" s="47" t="s">
        <v>521</v>
      </c>
      <c r="D221" s="48" t="s">
        <v>21</v>
      </c>
      <c r="E221" s="254"/>
      <c r="F221" s="254"/>
      <c r="G221" s="254"/>
      <c r="H221" s="254"/>
      <c r="I221" s="254"/>
      <c r="J221" s="254"/>
    </row>
    <row r="222" spans="2:10" ht="29" x14ac:dyDescent="0.35">
      <c r="B222" s="39" t="s">
        <v>312</v>
      </c>
      <c r="C222" s="47" t="s">
        <v>522</v>
      </c>
      <c r="D222" s="48" t="s">
        <v>21</v>
      </c>
      <c r="E222" s="254"/>
      <c r="F222" s="254"/>
      <c r="G222" s="254"/>
      <c r="H222" s="254"/>
      <c r="I222" s="254"/>
      <c r="J222" s="254"/>
    </row>
    <row r="223" spans="2:10" ht="29" x14ac:dyDescent="0.35">
      <c r="B223" s="39" t="s">
        <v>312</v>
      </c>
      <c r="C223" s="47" t="s">
        <v>523</v>
      </c>
      <c r="D223" s="48" t="s">
        <v>21</v>
      </c>
      <c r="E223" s="254"/>
      <c r="F223" s="254"/>
      <c r="G223" s="254"/>
      <c r="H223" s="254"/>
      <c r="I223" s="254"/>
      <c r="J223" s="254"/>
    </row>
    <row r="224" spans="2:10" ht="29" x14ac:dyDescent="0.35">
      <c r="B224" s="39" t="s">
        <v>312</v>
      </c>
      <c r="C224" s="47" t="s">
        <v>524</v>
      </c>
      <c r="D224" s="48" t="s">
        <v>21</v>
      </c>
      <c r="E224" s="254"/>
      <c r="F224" s="254"/>
      <c r="G224" s="254"/>
      <c r="H224" s="254"/>
      <c r="I224" s="254"/>
      <c r="J224" s="254"/>
    </row>
    <row r="225" spans="2:10" ht="29" x14ac:dyDescent="0.35">
      <c r="B225" s="39" t="s">
        <v>312</v>
      </c>
      <c r="C225" s="47" t="s">
        <v>525</v>
      </c>
      <c r="D225" s="48" t="s">
        <v>21</v>
      </c>
      <c r="E225" s="254"/>
      <c r="F225" s="254"/>
      <c r="G225" s="254"/>
      <c r="H225" s="254"/>
      <c r="I225" s="254"/>
      <c r="J225" s="254"/>
    </row>
    <row r="226" spans="2:10" ht="29" x14ac:dyDescent="0.35">
      <c r="B226" s="39" t="s">
        <v>312</v>
      </c>
      <c r="C226" s="47" t="s">
        <v>526</v>
      </c>
      <c r="D226" s="48" t="s">
        <v>21</v>
      </c>
      <c r="E226" s="254"/>
      <c r="F226" s="254"/>
      <c r="G226" s="254"/>
      <c r="H226" s="254"/>
      <c r="I226" s="254"/>
      <c r="J226" s="254"/>
    </row>
    <row r="227" spans="2:10" ht="29" x14ac:dyDescent="0.35">
      <c r="B227" s="39" t="s">
        <v>312</v>
      </c>
      <c r="C227" s="47" t="s">
        <v>527</v>
      </c>
      <c r="D227" s="48" t="s">
        <v>21</v>
      </c>
      <c r="E227" s="254"/>
      <c r="F227" s="254"/>
      <c r="G227" s="254"/>
      <c r="H227" s="254"/>
      <c r="I227" s="254"/>
      <c r="J227" s="254"/>
    </row>
    <row r="228" spans="2:10" ht="29" x14ac:dyDescent="0.35">
      <c r="B228" s="39" t="s">
        <v>312</v>
      </c>
      <c r="C228" s="47" t="s">
        <v>528</v>
      </c>
      <c r="D228" s="48" t="s">
        <v>21</v>
      </c>
      <c r="E228" s="254"/>
      <c r="F228" s="254"/>
      <c r="G228" s="254"/>
      <c r="H228" s="254"/>
      <c r="I228" s="254"/>
      <c r="J228" s="254"/>
    </row>
    <row r="229" spans="2:10" ht="29" x14ac:dyDescent="0.35">
      <c r="B229" s="39" t="s">
        <v>312</v>
      </c>
      <c r="C229" s="47" t="s">
        <v>529</v>
      </c>
      <c r="D229" s="48" t="s">
        <v>21</v>
      </c>
      <c r="E229" s="254"/>
      <c r="F229" s="254"/>
      <c r="G229" s="254"/>
      <c r="H229" s="254"/>
      <c r="I229" s="254"/>
      <c r="J229" s="254"/>
    </row>
    <row r="230" spans="2:10" ht="29" x14ac:dyDescent="0.35">
      <c r="B230" s="39" t="s">
        <v>312</v>
      </c>
      <c r="C230" s="47" t="s">
        <v>530</v>
      </c>
      <c r="D230" s="48" t="s">
        <v>21</v>
      </c>
      <c r="E230" s="254"/>
      <c r="F230" s="254"/>
      <c r="G230" s="254"/>
      <c r="H230" s="254"/>
      <c r="I230" s="254"/>
      <c r="J230" s="254"/>
    </row>
    <row r="231" spans="2:10" ht="29" x14ac:dyDescent="0.35">
      <c r="B231" s="39" t="s">
        <v>312</v>
      </c>
      <c r="C231" s="47" t="s">
        <v>531</v>
      </c>
      <c r="D231" s="48" t="s">
        <v>21</v>
      </c>
      <c r="E231" s="254"/>
      <c r="F231" s="254"/>
      <c r="G231" s="254"/>
      <c r="H231" s="254"/>
      <c r="I231" s="254"/>
      <c r="J231" s="254"/>
    </row>
    <row r="232" spans="2:10" ht="29" x14ac:dyDescent="0.35">
      <c r="B232" s="39" t="s">
        <v>312</v>
      </c>
      <c r="C232" s="47" t="s">
        <v>532</v>
      </c>
      <c r="D232" s="48" t="s">
        <v>21</v>
      </c>
      <c r="E232" s="254"/>
      <c r="F232" s="254"/>
      <c r="G232" s="254"/>
      <c r="H232" s="254"/>
      <c r="I232" s="254"/>
      <c r="J232" s="254"/>
    </row>
    <row r="233" spans="2:10" ht="29" x14ac:dyDescent="0.35">
      <c r="B233" s="39" t="s">
        <v>312</v>
      </c>
      <c r="C233" s="47" t="s">
        <v>533</v>
      </c>
      <c r="D233" s="48" t="s">
        <v>21</v>
      </c>
      <c r="E233" s="254"/>
      <c r="F233" s="254"/>
      <c r="G233" s="254"/>
      <c r="H233" s="254"/>
      <c r="I233" s="254"/>
      <c r="J233" s="254"/>
    </row>
    <row r="234" spans="2:10" ht="29" x14ac:dyDescent="0.35">
      <c r="B234" s="39" t="s">
        <v>312</v>
      </c>
      <c r="C234" s="47" t="s">
        <v>534</v>
      </c>
      <c r="D234" s="48" t="s">
        <v>21</v>
      </c>
      <c r="E234" s="254"/>
      <c r="F234" s="254"/>
      <c r="G234" s="254"/>
      <c r="H234" s="254"/>
      <c r="I234" s="254"/>
      <c r="J234" s="254"/>
    </row>
    <row r="235" spans="2:10" ht="29" x14ac:dyDescent="0.35">
      <c r="B235" s="39" t="s">
        <v>312</v>
      </c>
      <c r="C235" s="47" t="s">
        <v>535</v>
      </c>
      <c r="D235" s="48" t="s">
        <v>21</v>
      </c>
      <c r="E235" s="254"/>
      <c r="F235" s="254"/>
      <c r="G235" s="254"/>
      <c r="H235" s="254"/>
      <c r="I235" s="254"/>
      <c r="J235" s="254"/>
    </row>
    <row r="236" spans="2:10" ht="29" x14ac:dyDescent="0.35">
      <c r="B236" s="39" t="s">
        <v>312</v>
      </c>
      <c r="C236" s="47" t="s">
        <v>536</v>
      </c>
      <c r="D236" s="48" t="s">
        <v>21</v>
      </c>
      <c r="E236" s="254"/>
      <c r="F236" s="254"/>
      <c r="G236" s="254"/>
      <c r="H236" s="254"/>
      <c r="I236" s="254"/>
      <c r="J236" s="254"/>
    </row>
    <row r="237" spans="2:10" ht="29" x14ac:dyDescent="0.35">
      <c r="B237" s="39" t="s">
        <v>312</v>
      </c>
      <c r="C237" s="47" t="s">
        <v>537</v>
      </c>
      <c r="D237" s="48" t="s">
        <v>21</v>
      </c>
      <c r="E237" s="254"/>
      <c r="F237" s="254"/>
      <c r="G237" s="254"/>
      <c r="H237" s="254"/>
      <c r="I237" s="254"/>
      <c r="J237" s="254"/>
    </row>
    <row r="238" spans="2:10" ht="29" x14ac:dyDescent="0.35">
      <c r="B238" s="39" t="s">
        <v>312</v>
      </c>
      <c r="C238" s="47" t="s">
        <v>538</v>
      </c>
      <c r="D238" s="48" t="s">
        <v>21</v>
      </c>
      <c r="E238" s="254"/>
      <c r="F238" s="254"/>
      <c r="G238" s="254"/>
      <c r="H238" s="254"/>
      <c r="I238" s="254"/>
      <c r="J238" s="254"/>
    </row>
    <row r="239" spans="2:10" ht="29" x14ac:dyDescent="0.35">
      <c r="B239" s="39" t="s">
        <v>312</v>
      </c>
      <c r="C239" s="47" t="s">
        <v>539</v>
      </c>
      <c r="D239" s="48" t="s">
        <v>21</v>
      </c>
      <c r="E239" s="254"/>
      <c r="F239" s="254"/>
      <c r="G239" s="254"/>
      <c r="H239" s="254"/>
      <c r="I239" s="254"/>
      <c r="J239" s="254"/>
    </row>
    <row r="240" spans="2:10" ht="29" x14ac:dyDescent="0.35">
      <c r="B240" s="39" t="s">
        <v>312</v>
      </c>
      <c r="C240" s="47" t="s">
        <v>540</v>
      </c>
      <c r="D240" s="48" t="s">
        <v>21</v>
      </c>
      <c r="E240" s="254"/>
      <c r="F240" s="254"/>
      <c r="G240" s="254"/>
      <c r="H240" s="254"/>
      <c r="I240" s="254"/>
      <c r="J240" s="254"/>
    </row>
    <row r="241" spans="2:10" ht="43.5" x14ac:dyDescent="0.35">
      <c r="B241" s="39" t="s">
        <v>312</v>
      </c>
      <c r="C241" s="47" t="s">
        <v>541</v>
      </c>
      <c r="D241" s="48" t="s">
        <v>21</v>
      </c>
      <c r="E241" s="254"/>
      <c r="F241" s="254"/>
      <c r="G241" s="254"/>
      <c r="H241" s="254"/>
      <c r="I241" s="254"/>
      <c r="J241" s="254"/>
    </row>
    <row r="242" spans="2:10" ht="29" x14ac:dyDescent="0.35">
      <c r="B242" s="39" t="s">
        <v>312</v>
      </c>
      <c r="C242" s="47" t="s">
        <v>542</v>
      </c>
      <c r="D242" s="48" t="s">
        <v>21</v>
      </c>
      <c r="E242" s="254"/>
      <c r="F242" s="254"/>
      <c r="G242" s="254"/>
      <c r="H242" s="254"/>
      <c r="I242" s="254"/>
      <c r="J242" s="254"/>
    </row>
    <row r="243" spans="2:10" ht="29" x14ac:dyDescent="0.35">
      <c r="B243" s="39" t="s">
        <v>312</v>
      </c>
      <c r="C243" s="47" t="s">
        <v>543</v>
      </c>
      <c r="D243" s="48" t="s">
        <v>21</v>
      </c>
      <c r="E243" s="254"/>
      <c r="F243" s="254"/>
      <c r="G243" s="254"/>
      <c r="H243" s="254"/>
      <c r="I243" s="254"/>
      <c r="J243" s="254"/>
    </row>
    <row r="244" spans="2:10" ht="29" x14ac:dyDescent="0.35">
      <c r="B244" s="39" t="s">
        <v>312</v>
      </c>
      <c r="C244" s="47" t="s">
        <v>544</v>
      </c>
      <c r="D244" s="48" t="s">
        <v>21</v>
      </c>
      <c r="E244" s="254"/>
      <c r="F244" s="254"/>
      <c r="G244" s="254"/>
      <c r="H244" s="254"/>
      <c r="I244" s="254"/>
      <c r="J244" s="254"/>
    </row>
    <row r="245" spans="2:10" ht="29" x14ac:dyDescent="0.35">
      <c r="B245" s="39" t="s">
        <v>312</v>
      </c>
      <c r="C245" s="47" t="s">
        <v>545</v>
      </c>
      <c r="D245" s="48" t="s">
        <v>21</v>
      </c>
      <c r="E245" s="254"/>
      <c r="F245" s="254"/>
      <c r="G245" s="254"/>
      <c r="H245" s="254"/>
      <c r="I245" s="254"/>
      <c r="J245" s="254"/>
    </row>
    <row r="246" spans="2:10" x14ac:dyDescent="0.35">
      <c r="B246" s="39" t="s">
        <v>312</v>
      </c>
      <c r="C246" s="47" t="s">
        <v>546</v>
      </c>
      <c r="D246" s="48" t="s">
        <v>21</v>
      </c>
      <c r="E246" s="254"/>
      <c r="F246" s="254"/>
      <c r="G246" s="254"/>
      <c r="H246" s="254"/>
      <c r="I246" s="254"/>
      <c r="J246" s="254"/>
    </row>
    <row r="247" spans="2:10" x14ac:dyDescent="0.35">
      <c r="B247" s="39" t="s">
        <v>312</v>
      </c>
      <c r="C247" s="47" t="s">
        <v>547</v>
      </c>
      <c r="D247" s="48" t="s">
        <v>21</v>
      </c>
      <c r="E247" s="254"/>
      <c r="F247" s="254"/>
      <c r="G247" s="254"/>
      <c r="H247" s="254"/>
      <c r="I247" s="254"/>
      <c r="J247" s="254"/>
    </row>
    <row r="248" spans="2:10" ht="29" x14ac:dyDescent="0.35">
      <c r="B248" s="39" t="s">
        <v>312</v>
      </c>
      <c r="C248" s="47" t="s">
        <v>548</v>
      </c>
      <c r="D248" s="48" t="s">
        <v>21</v>
      </c>
      <c r="E248" s="254"/>
      <c r="F248" s="254"/>
      <c r="G248" s="254"/>
      <c r="H248" s="254"/>
      <c r="I248" s="254"/>
      <c r="J248" s="254"/>
    </row>
    <row r="249" spans="2:10" ht="29" x14ac:dyDescent="0.35">
      <c r="B249" s="39" t="s">
        <v>312</v>
      </c>
      <c r="C249" s="47" t="s">
        <v>549</v>
      </c>
      <c r="D249" s="48" t="s">
        <v>21</v>
      </c>
      <c r="E249" s="254"/>
      <c r="F249" s="254"/>
      <c r="G249" s="254"/>
      <c r="H249" s="254"/>
      <c r="I249" s="254"/>
      <c r="J249" s="254"/>
    </row>
    <row r="250" spans="2:10" ht="29" x14ac:dyDescent="0.35">
      <c r="B250" s="39" t="s">
        <v>312</v>
      </c>
      <c r="C250" s="47" t="s">
        <v>550</v>
      </c>
      <c r="D250" s="48" t="s">
        <v>21</v>
      </c>
      <c r="E250" s="254"/>
      <c r="F250" s="254"/>
      <c r="G250" s="254"/>
      <c r="H250" s="254"/>
      <c r="I250" s="254"/>
      <c r="J250" s="254"/>
    </row>
    <row r="251" spans="2:10" ht="29" x14ac:dyDescent="0.35">
      <c r="B251" s="39" t="s">
        <v>312</v>
      </c>
      <c r="C251" s="47" t="s">
        <v>551</v>
      </c>
      <c r="D251" s="48" t="s">
        <v>21</v>
      </c>
      <c r="E251" s="254"/>
      <c r="F251" s="254"/>
      <c r="G251" s="254"/>
      <c r="H251" s="254"/>
      <c r="I251" s="254"/>
      <c r="J251" s="254"/>
    </row>
    <row r="252" spans="2:10" x14ac:dyDescent="0.35">
      <c r="B252" s="39" t="s">
        <v>312</v>
      </c>
      <c r="C252" s="47" t="s">
        <v>552</v>
      </c>
      <c r="D252" s="48" t="s">
        <v>21</v>
      </c>
      <c r="E252" s="254"/>
      <c r="F252" s="254"/>
      <c r="G252" s="254"/>
      <c r="H252" s="254"/>
      <c r="I252" s="254"/>
      <c r="J252" s="254"/>
    </row>
    <row r="253" spans="2:10" ht="29" x14ac:dyDescent="0.35">
      <c r="B253" s="39" t="s">
        <v>312</v>
      </c>
      <c r="C253" s="47" t="s">
        <v>553</v>
      </c>
      <c r="D253" s="48" t="s">
        <v>21</v>
      </c>
      <c r="E253" s="254"/>
      <c r="F253" s="254"/>
      <c r="G253" s="254"/>
      <c r="H253" s="254"/>
      <c r="I253" s="254"/>
      <c r="J253" s="254"/>
    </row>
    <row r="254" spans="2:10" x14ac:dyDescent="0.35">
      <c r="B254" s="39" t="s">
        <v>312</v>
      </c>
      <c r="C254" s="47" t="s">
        <v>554</v>
      </c>
      <c r="D254" s="48" t="s">
        <v>21</v>
      </c>
      <c r="E254" s="254"/>
      <c r="F254" s="254"/>
      <c r="G254" s="254"/>
      <c r="H254" s="254"/>
      <c r="I254" s="254"/>
      <c r="J254" s="254"/>
    </row>
    <row r="255" spans="2:10" x14ac:dyDescent="0.35">
      <c r="B255" s="39" t="s">
        <v>312</v>
      </c>
      <c r="C255" s="47" t="s">
        <v>555</v>
      </c>
      <c r="D255" s="48" t="s">
        <v>21</v>
      </c>
      <c r="E255" s="254"/>
      <c r="F255" s="254"/>
      <c r="G255" s="254"/>
      <c r="H255" s="254"/>
      <c r="I255" s="254"/>
      <c r="J255" s="254"/>
    </row>
    <row r="256" spans="2:10" ht="29" x14ac:dyDescent="0.35">
      <c r="B256" s="39" t="s">
        <v>312</v>
      </c>
      <c r="C256" s="47" t="s">
        <v>556</v>
      </c>
      <c r="D256" s="48" t="s">
        <v>21</v>
      </c>
      <c r="E256" s="254"/>
      <c r="F256" s="254"/>
      <c r="G256" s="254"/>
      <c r="H256" s="254"/>
      <c r="I256" s="254"/>
      <c r="J256" s="254"/>
    </row>
    <row r="257" spans="2:10" ht="43.5" x14ac:dyDescent="0.35">
      <c r="B257" s="39" t="s">
        <v>312</v>
      </c>
      <c r="C257" s="47" t="s">
        <v>557</v>
      </c>
      <c r="D257" s="48" t="s">
        <v>21</v>
      </c>
      <c r="E257" s="254"/>
      <c r="F257" s="254"/>
      <c r="G257" s="254"/>
      <c r="H257" s="254"/>
      <c r="I257" s="254"/>
      <c r="J257" s="254"/>
    </row>
    <row r="258" spans="2:10" ht="29" x14ac:dyDescent="0.35">
      <c r="B258" s="39" t="s">
        <v>312</v>
      </c>
      <c r="C258" s="47" t="s">
        <v>558</v>
      </c>
      <c r="D258" s="48" t="s">
        <v>21</v>
      </c>
      <c r="E258" s="254"/>
      <c r="F258" s="254"/>
      <c r="G258" s="254"/>
      <c r="H258" s="254"/>
      <c r="I258" s="254"/>
      <c r="J258" s="254"/>
    </row>
    <row r="259" spans="2:10" ht="29" x14ac:dyDescent="0.35">
      <c r="B259" s="39" t="s">
        <v>312</v>
      </c>
      <c r="C259" s="47" t="s">
        <v>559</v>
      </c>
      <c r="D259" s="48" t="s">
        <v>21</v>
      </c>
      <c r="E259" s="254"/>
      <c r="F259" s="254"/>
      <c r="G259" s="254"/>
      <c r="H259" s="254"/>
      <c r="I259" s="254"/>
      <c r="J259" s="254"/>
    </row>
    <row r="260" spans="2:10" ht="29" x14ac:dyDescent="0.35">
      <c r="B260" s="39" t="s">
        <v>312</v>
      </c>
      <c r="C260" s="47" t="s">
        <v>560</v>
      </c>
      <c r="D260" s="48" t="s">
        <v>21</v>
      </c>
      <c r="E260" s="254"/>
      <c r="F260" s="254"/>
      <c r="G260" s="254"/>
      <c r="H260" s="254"/>
      <c r="I260" s="254"/>
      <c r="J260" s="254"/>
    </row>
    <row r="261" spans="2:10" ht="29" x14ac:dyDescent="0.35">
      <c r="B261" s="39" t="s">
        <v>312</v>
      </c>
      <c r="C261" s="47" t="s">
        <v>561</v>
      </c>
      <c r="D261" s="48" t="s">
        <v>21</v>
      </c>
      <c r="E261" s="254"/>
      <c r="F261" s="254"/>
      <c r="G261" s="254"/>
      <c r="H261" s="254"/>
      <c r="I261" s="254"/>
      <c r="J261" s="254"/>
    </row>
    <row r="262" spans="2:10" ht="29" x14ac:dyDescent="0.35">
      <c r="B262" s="39" t="s">
        <v>312</v>
      </c>
      <c r="C262" s="47" t="s">
        <v>562</v>
      </c>
      <c r="D262" s="48" t="s">
        <v>21</v>
      </c>
      <c r="E262" s="254"/>
      <c r="F262" s="254"/>
      <c r="G262" s="254"/>
      <c r="H262" s="254"/>
      <c r="I262" s="254"/>
      <c r="J262" s="254"/>
    </row>
    <row r="263" spans="2:10" ht="29" x14ac:dyDescent="0.35">
      <c r="B263" s="39" t="s">
        <v>312</v>
      </c>
      <c r="C263" s="47" t="s">
        <v>563</v>
      </c>
      <c r="D263" s="48" t="s">
        <v>21</v>
      </c>
      <c r="E263" s="254"/>
      <c r="F263" s="254"/>
      <c r="G263" s="254"/>
      <c r="H263" s="254"/>
      <c r="I263" s="254"/>
      <c r="J263" s="254"/>
    </row>
    <row r="264" spans="2:10" ht="43.5" x14ac:dyDescent="0.35">
      <c r="B264" s="39" t="s">
        <v>312</v>
      </c>
      <c r="C264" s="47" t="s">
        <v>564</v>
      </c>
      <c r="D264" s="48" t="s">
        <v>21</v>
      </c>
      <c r="E264" s="254"/>
      <c r="F264" s="254"/>
      <c r="G264" s="254"/>
      <c r="H264" s="254"/>
      <c r="I264" s="254"/>
      <c r="J264" s="254"/>
    </row>
    <row r="265" spans="2:10" ht="43.5" x14ac:dyDescent="0.35">
      <c r="B265" s="39" t="s">
        <v>312</v>
      </c>
      <c r="C265" s="47" t="s">
        <v>565</v>
      </c>
      <c r="D265" s="48" t="s">
        <v>21</v>
      </c>
      <c r="E265" s="254"/>
      <c r="F265" s="254"/>
      <c r="G265" s="254"/>
      <c r="H265" s="254"/>
      <c r="I265" s="254"/>
      <c r="J265" s="254"/>
    </row>
    <row r="266" spans="2:10" ht="29" x14ac:dyDescent="0.35">
      <c r="B266" s="39" t="s">
        <v>312</v>
      </c>
      <c r="C266" s="47" t="s">
        <v>566</v>
      </c>
      <c r="D266" s="48" t="s">
        <v>21</v>
      </c>
      <c r="E266" s="254"/>
      <c r="F266" s="254"/>
      <c r="G266" s="254"/>
      <c r="H266" s="254"/>
      <c r="I266" s="254"/>
      <c r="J266" s="254"/>
    </row>
    <row r="267" spans="2:10" ht="29" x14ac:dyDescent="0.35">
      <c r="B267" s="39" t="s">
        <v>312</v>
      </c>
      <c r="C267" s="47" t="s">
        <v>567</v>
      </c>
      <c r="D267" s="48" t="s">
        <v>21</v>
      </c>
      <c r="E267" s="254"/>
      <c r="F267" s="254"/>
      <c r="G267" s="254"/>
      <c r="H267" s="254"/>
      <c r="I267" s="254"/>
      <c r="J267" s="254"/>
    </row>
    <row r="268" spans="2:10" ht="29" x14ac:dyDescent="0.35">
      <c r="B268" s="39" t="s">
        <v>312</v>
      </c>
      <c r="C268" s="47" t="s">
        <v>568</v>
      </c>
      <c r="D268" s="48" t="s">
        <v>21</v>
      </c>
      <c r="E268" s="254"/>
      <c r="F268" s="254"/>
      <c r="G268" s="254"/>
      <c r="H268" s="254"/>
      <c r="I268" s="254"/>
      <c r="J268" s="254"/>
    </row>
    <row r="269" spans="2:10" ht="29" x14ac:dyDescent="0.35">
      <c r="B269" s="39" t="s">
        <v>312</v>
      </c>
      <c r="C269" s="47" t="s">
        <v>569</v>
      </c>
      <c r="D269" s="48" t="s">
        <v>21</v>
      </c>
      <c r="E269" s="254"/>
      <c r="F269" s="254"/>
      <c r="G269" s="254"/>
      <c r="H269" s="254"/>
      <c r="I269" s="254"/>
      <c r="J269" s="254"/>
    </row>
    <row r="270" spans="2:10" ht="29" x14ac:dyDescent="0.35">
      <c r="B270" s="39" t="s">
        <v>312</v>
      </c>
      <c r="C270" s="47" t="s">
        <v>570</v>
      </c>
      <c r="D270" s="48" t="s">
        <v>21</v>
      </c>
      <c r="E270" s="254"/>
      <c r="F270" s="254"/>
      <c r="G270" s="254"/>
      <c r="H270" s="254"/>
      <c r="I270" s="254"/>
      <c r="J270" s="254"/>
    </row>
    <row r="271" spans="2:10" x14ac:dyDescent="0.35">
      <c r="B271" s="39" t="s">
        <v>312</v>
      </c>
      <c r="C271" s="47" t="s">
        <v>571</v>
      </c>
      <c r="D271" s="48" t="s">
        <v>21</v>
      </c>
      <c r="E271" s="254"/>
      <c r="F271" s="254"/>
      <c r="G271" s="254"/>
      <c r="H271" s="254"/>
      <c r="I271" s="254"/>
      <c r="J271" s="254"/>
    </row>
    <row r="272" spans="2:10" ht="29" x14ac:dyDescent="0.35">
      <c r="B272" s="39" t="s">
        <v>312</v>
      </c>
      <c r="C272" s="47" t="s">
        <v>572</v>
      </c>
      <c r="D272" s="48" t="s">
        <v>21</v>
      </c>
      <c r="E272" s="254"/>
      <c r="F272" s="254"/>
      <c r="G272" s="254"/>
      <c r="H272" s="254"/>
      <c r="I272" s="254"/>
      <c r="J272" s="254"/>
    </row>
    <row r="273" spans="2:10" ht="29" x14ac:dyDescent="0.35">
      <c r="B273" s="39" t="s">
        <v>312</v>
      </c>
      <c r="C273" s="47" t="s">
        <v>573</v>
      </c>
      <c r="D273" s="48" t="s">
        <v>21</v>
      </c>
      <c r="E273" s="254"/>
      <c r="F273" s="254"/>
      <c r="G273" s="254"/>
      <c r="H273" s="254"/>
      <c r="I273" s="254"/>
      <c r="J273" s="254"/>
    </row>
    <row r="274" spans="2:10" ht="29" x14ac:dyDescent="0.35">
      <c r="B274" s="39" t="s">
        <v>312</v>
      </c>
      <c r="C274" s="47" t="s">
        <v>574</v>
      </c>
      <c r="D274" s="48" t="s">
        <v>21</v>
      </c>
      <c r="E274" s="254"/>
      <c r="F274" s="254"/>
      <c r="G274" s="254"/>
      <c r="H274" s="254"/>
      <c r="I274" s="254"/>
      <c r="J274" s="254"/>
    </row>
    <row r="275" spans="2:10" ht="29" x14ac:dyDescent="0.35">
      <c r="B275" s="39" t="s">
        <v>312</v>
      </c>
      <c r="C275" s="47" t="s">
        <v>575</v>
      </c>
      <c r="D275" s="48" t="s">
        <v>21</v>
      </c>
      <c r="E275" s="254"/>
      <c r="F275" s="254"/>
      <c r="G275" s="254"/>
      <c r="H275" s="254"/>
      <c r="I275" s="254"/>
      <c r="J275" s="254"/>
    </row>
    <row r="276" spans="2:10" ht="43.5" x14ac:dyDescent="0.35">
      <c r="B276" s="39" t="s">
        <v>312</v>
      </c>
      <c r="C276" s="47" t="s">
        <v>576</v>
      </c>
      <c r="D276" s="48" t="s">
        <v>21</v>
      </c>
      <c r="E276" s="254"/>
      <c r="F276" s="254"/>
      <c r="G276" s="254"/>
      <c r="H276" s="254"/>
      <c r="I276" s="254"/>
      <c r="J276" s="254"/>
    </row>
    <row r="277" spans="2:10" ht="29" x14ac:dyDescent="0.35">
      <c r="B277" s="39" t="s">
        <v>312</v>
      </c>
      <c r="C277" s="47" t="s">
        <v>577</v>
      </c>
      <c r="D277" s="48" t="s">
        <v>21</v>
      </c>
      <c r="E277" s="254"/>
      <c r="F277" s="254"/>
      <c r="G277" s="254"/>
      <c r="H277" s="254"/>
      <c r="I277" s="254"/>
      <c r="J277" s="254"/>
    </row>
    <row r="278" spans="2:10" ht="29" x14ac:dyDescent="0.35">
      <c r="B278" s="39" t="s">
        <v>312</v>
      </c>
      <c r="C278" s="47" t="s">
        <v>578</v>
      </c>
      <c r="D278" s="48" t="s">
        <v>21</v>
      </c>
      <c r="E278" s="254"/>
      <c r="F278" s="254"/>
      <c r="G278" s="254"/>
      <c r="H278" s="254"/>
      <c r="I278" s="254"/>
      <c r="J278" s="254"/>
    </row>
    <row r="279" spans="2:10" ht="29" x14ac:dyDescent="0.35">
      <c r="B279" s="39" t="s">
        <v>312</v>
      </c>
      <c r="C279" s="47" t="s">
        <v>579</v>
      </c>
      <c r="D279" s="48" t="s">
        <v>21</v>
      </c>
      <c r="E279" s="254"/>
      <c r="F279" s="254"/>
      <c r="G279" s="254"/>
      <c r="H279" s="254"/>
      <c r="I279" s="254"/>
      <c r="J279" s="254"/>
    </row>
    <row r="280" spans="2:10" ht="29" x14ac:dyDescent="0.35">
      <c r="B280" s="39" t="s">
        <v>312</v>
      </c>
      <c r="C280" s="47" t="s">
        <v>580</v>
      </c>
      <c r="D280" s="48" t="s">
        <v>21</v>
      </c>
      <c r="E280" s="254"/>
      <c r="F280" s="254"/>
      <c r="G280" s="254"/>
      <c r="H280" s="254"/>
      <c r="I280" s="254"/>
      <c r="J280" s="254"/>
    </row>
    <row r="281" spans="2:10" ht="29" x14ac:dyDescent="0.35">
      <c r="B281" s="39" t="s">
        <v>312</v>
      </c>
      <c r="C281" s="47" t="s">
        <v>581</v>
      </c>
      <c r="D281" s="48" t="s">
        <v>21</v>
      </c>
      <c r="E281" s="254"/>
      <c r="F281" s="254"/>
      <c r="G281" s="254"/>
      <c r="H281" s="254"/>
      <c r="I281" s="254"/>
      <c r="J281" s="254"/>
    </row>
    <row r="282" spans="2:10" ht="29" x14ac:dyDescent="0.35">
      <c r="B282" s="39" t="s">
        <v>312</v>
      </c>
      <c r="C282" s="47" t="s">
        <v>582</v>
      </c>
      <c r="D282" s="48" t="s">
        <v>21</v>
      </c>
      <c r="E282" s="254"/>
      <c r="F282" s="254"/>
      <c r="G282" s="254"/>
      <c r="H282" s="254"/>
      <c r="I282" s="254"/>
      <c r="J282" s="254"/>
    </row>
    <row r="283" spans="2:10" ht="29" x14ac:dyDescent="0.35">
      <c r="B283" s="39" t="s">
        <v>312</v>
      </c>
      <c r="C283" s="47" t="s">
        <v>583</v>
      </c>
      <c r="D283" s="48" t="s">
        <v>21</v>
      </c>
      <c r="E283" s="254"/>
      <c r="F283" s="254"/>
      <c r="G283" s="254"/>
      <c r="H283" s="254"/>
      <c r="I283" s="254"/>
      <c r="J283" s="254"/>
    </row>
    <row r="284" spans="2:10" ht="29" x14ac:dyDescent="0.35">
      <c r="B284" s="39" t="s">
        <v>312</v>
      </c>
      <c r="C284" s="47" t="s">
        <v>584</v>
      </c>
      <c r="D284" s="48" t="s">
        <v>21</v>
      </c>
      <c r="E284" s="254"/>
      <c r="F284" s="254"/>
      <c r="G284" s="254"/>
      <c r="H284" s="254"/>
      <c r="I284" s="254"/>
      <c r="J284" s="254"/>
    </row>
    <row r="285" spans="2:10" x14ac:dyDescent="0.35">
      <c r="B285" s="39" t="s">
        <v>312</v>
      </c>
      <c r="C285" s="47" t="s">
        <v>585</v>
      </c>
      <c r="D285" s="48" t="s">
        <v>21</v>
      </c>
      <c r="E285" s="254"/>
      <c r="F285" s="254"/>
      <c r="G285" s="254"/>
      <c r="H285" s="254"/>
      <c r="I285" s="254"/>
      <c r="J285" s="254"/>
    </row>
    <row r="286" spans="2:10" ht="43.5" x14ac:dyDescent="0.35">
      <c r="B286" s="39" t="s">
        <v>312</v>
      </c>
      <c r="C286" s="47" t="s">
        <v>586</v>
      </c>
      <c r="D286" s="48" t="s">
        <v>21</v>
      </c>
      <c r="E286" s="254"/>
      <c r="F286" s="254"/>
      <c r="G286" s="254"/>
      <c r="H286" s="254"/>
      <c r="I286" s="254"/>
      <c r="J286" s="254"/>
    </row>
    <row r="287" spans="2:10" ht="29" x14ac:dyDescent="0.35">
      <c r="B287" s="39" t="s">
        <v>312</v>
      </c>
      <c r="C287" s="47" t="s">
        <v>587</v>
      </c>
      <c r="D287" s="48" t="s">
        <v>21</v>
      </c>
      <c r="E287" s="254"/>
      <c r="F287" s="254"/>
      <c r="G287" s="254"/>
      <c r="H287" s="254"/>
      <c r="I287" s="254"/>
      <c r="J287" s="254"/>
    </row>
    <row r="288" spans="2:10" ht="29" x14ac:dyDescent="0.35">
      <c r="B288" s="39" t="s">
        <v>312</v>
      </c>
      <c r="C288" s="47" t="s">
        <v>588</v>
      </c>
      <c r="D288" s="48" t="s">
        <v>21</v>
      </c>
      <c r="E288" s="254"/>
      <c r="F288" s="254"/>
      <c r="G288" s="254"/>
      <c r="H288" s="254"/>
      <c r="I288" s="254"/>
      <c r="J288" s="254"/>
    </row>
    <row r="289" spans="2:10" ht="29" x14ac:dyDescent="0.35">
      <c r="B289" s="39" t="s">
        <v>312</v>
      </c>
      <c r="C289" s="47" t="s">
        <v>589</v>
      </c>
      <c r="D289" s="48" t="s">
        <v>21</v>
      </c>
      <c r="E289" s="254"/>
      <c r="F289" s="254"/>
      <c r="G289" s="254"/>
      <c r="H289" s="254"/>
      <c r="I289" s="254"/>
      <c r="J289" s="254"/>
    </row>
    <row r="290" spans="2:10" ht="29" x14ac:dyDescent="0.35">
      <c r="B290" s="39" t="s">
        <v>312</v>
      </c>
      <c r="C290" s="47" t="s">
        <v>590</v>
      </c>
      <c r="D290" s="48" t="s">
        <v>21</v>
      </c>
      <c r="E290" s="254"/>
      <c r="F290" s="254"/>
      <c r="G290" s="254"/>
      <c r="H290" s="254"/>
      <c r="I290" s="254"/>
      <c r="J290" s="254"/>
    </row>
    <row r="291" spans="2:10" ht="29" x14ac:dyDescent="0.35">
      <c r="B291" s="39" t="s">
        <v>312</v>
      </c>
      <c r="C291" s="47" t="s">
        <v>591</v>
      </c>
      <c r="D291" s="48" t="s">
        <v>21</v>
      </c>
      <c r="E291" s="254"/>
      <c r="F291" s="254"/>
      <c r="G291" s="254"/>
      <c r="H291" s="254"/>
      <c r="I291" s="254"/>
      <c r="J291" s="254"/>
    </row>
    <row r="292" spans="2:10" ht="29" x14ac:dyDescent="0.35">
      <c r="B292" s="39" t="s">
        <v>312</v>
      </c>
      <c r="C292" s="47" t="s">
        <v>592</v>
      </c>
      <c r="D292" s="48" t="s">
        <v>21</v>
      </c>
      <c r="E292" s="254"/>
      <c r="F292" s="254"/>
      <c r="G292" s="254"/>
      <c r="H292" s="254"/>
      <c r="I292" s="254"/>
      <c r="J292" s="254"/>
    </row>
    <row r="293" spans="2:10" ht="29" x14ac:dyDescent="0.35">
      <c r="B293" s="39" t="s">
        <v>312</v>
      </c>
      <c r="C293" s="47" t="s">
        <v>593</v>
      </c>
      <c r="D293" s="48" t="s">
        <v>21</v>
      </c>
      <c r="E293" s="254"/>
      <c r="F293" s="254"/>
      <c r="G293" s="254"/>
      <c r="H293" s="254"/>
      <c r="I293" s="254"/>
      <c r="J293" s="254"/>
    </row>
    <row r="294" spans="2:10" ht="29" x14ac:dyDescent="0.35">
      <c r="B294" s="39" t="s">
        <v>312</v>
      </c>
      <c r="C294" s="47" t="s">
        <v>594</v>
      </c>
      <c r="D294" s="48" t="s">
        <v>21</v>
      </c>
      <c r="E294" s="254"/>
      <c r="F294" s="254"/>
      <c r="G294" s="254"/>
      <c r="H294" s="254"/>
      <c r="I294" s="254"/>
      <c r="J294" s="254"/>
    </row>
    <row r="295" spans="2:10" ht="29" x14ac:dyDescent="0.35">
      <c r="B295" s="39" t="s">
        <v>312</v>
      </c>
      <c r="C295" s="47" t="s">
        <v>595</v>
      </c>
      <c r="D295" s="48" t="s">
        <v>21</v>
      </c>
      <c r="E295" s="254"/>
      <c r="F295" s="254"/>
      <c r="G295" s="254"/>
      <c r="H295" s="254"/>
      <c r="I295" s="254"/>
      <c r="J295" s="254"/>
    </row>
    <row r="296" spans="2:10" ht="29" x14ac:dyDescent="0.35">
      <c r="B296" s="39" t="s">
        <v>312</v>
      </c>
      <c r="C296" s="47" t="s">
        <v>596</v>
      </c>
      <c r="D296" s="48" t="s">
        <v>21</v>
      </c>
      <c r="E296" s="254"/>
      <c r="F296" s="254"/>
      <c r="G296" s="254"/>
      <c r="H296" s="254"/>
      <c r="I296" s="254"/>
      <c r="J296" s="254"/>
    </row>
    <row r="297" spans="2:10" ht="43.5" x14ac:dyDescent="0.35">
      <c r="B297" s="39" t="s">
        <v>312</v>
      </c>
      <c r="C297" s="47" t="s">
        <v>597</v>
      </c>
      <c r="D297" s="48" t="s">
        <v>21</v>
      </c>
      <c r="E297" s="254"/>
      <c r="F297" s="254"/>
      <c r="G297" s="254"/>
      <c r="H297" s="254"/>
      <c r="I297" s="254"/>
      <c r="J297" s="254"/>
    </row>
    <row r="298" spans="2:10" ht="43.5" x14ac:dyDescent="0.35">
      <c r="B298" s="39" t="s">
        <v>312</v>
      </c>
      <c r="C298" s="47" t="s">
        <v>598</v>
      </c>
      <c r="D298" s="48" t="s">
        <v>21</v>
      </c>
      <c r="E298" s="254"/>
      <c r="F298" s="254"/>
      <c r="G298" s="254"/>
      <c r="H298" s="254"/>
      <c r="I298" s="254"/>
      <c r="J298" s="254"/>
    </row>
    <row r="299" spans="2:10" x14ac:dyDescent="0.35">
      <c r="B299" s="39" t="s">
        <v>312</v>
      </c>
      <c r="C299" s="47" t="s">
        <v>599</v>
      </c>
      <c r="D299" s="48" t="s">
        <v>21</v>
      </c>
      <c r="E299" s="254"/>
      <c r="F299" s="254"/>
      <c r="G299" s="254"/>
      <c r="H299" s="254"/>
      <c r="I299" s="254"/>
      <c r="J299" s="254"/>
    </row>
    <row r="300" spans="2:10" ht="29" x14ac:dyDescent="0.35">
      <c r="B300" s="39" t="s">
        <v>312</v>
      </c>
      <c r="C300" s="47" t="s">
        <v>600</v>
      </c>
      <c r="D300" s="48" t="s">
        <v>21</v>
      </c>
      <c r="E300" s="254"/>
      <c r="F300" s="254"/>
      <c r="G300" s="254"/>
      <c r="H300" s="254"/>
      <c r="I300" s="254"/>
      <c r="J300" s="254"/>
    </row>
    <row r="301" spans="2:10" ht="29" x14ac:dyDescent="0.35">
      <c r="B301" s="39" t="s">
        <v>312</v>
      </c>
      <c r="C301" s="47" t="s">
        <v>601</v>
      </c>
      <c r="D301" s="48" t="s">
        <v>21</v>
      </c>
      <c r="E301" s="254"/>
      <c r="F301" s="254"/>
      <c r="G301" s="254"/>
      <c r="H301" s="254"/>
      <c r="I301" s="254"/>
      <c r="J301" s="254"/>
    </row>
    <row r="302" spans="2:10" ht="43.5" x14ac:dyDescent="0.35">
      <c r="B302" s="39" t="s">
        <v>312</v>
      </c>
      <c r="C302" s="47" t="s">
        <v>602</v>
      </c>
      <c r="D302" s="48" t="s">
        <v>21</v>
      </c>
      <c r="E302" s="254"/>
      <c r="F302" s="254"/>
      <c r="G302" s="254"/>
      <c r="H302" s="254"/>
      <c r="I302" s="254"/>
      <c r="J302" s="254"/>
    </row>
    <row r="303" spans="2:10" ht="29" x14ac:dyDescent="0.35">
      <c r="B303" s="39" t="s">
        <v>312</v>
      </c>
      <c r="C303" s="47" t="s">
        <v>603</v>
      </c>
      <c r="D303" s="48" t="s">
        <v>21</v>
      </c>
      <c r="E303" s="254"/>
      <c r="F303" s="254"/>
      <c r="G303" s="254"/>
      <c r="H303" s="254"/>
      <c r="I303" s="254"/>
      <c r="J303" s="254"/>
    </row>
    <row r="304" spans="2:10" ht="29" x14ac:dyDescent="0.35">
      <c r="B304" s="39" t="s">
        <v>312</v>
      </c>
      <c r="C304" s="47" t="s">
        <v>604</v>
      </c>
      <c r="D304" s="48" t="s">
        <v>21</v>
      </c>
      <c r="E304" s="254"/>
      <c r="F304" s="254"/>
      <c r="G304" s="254"/>
      <c r="H304" s="254"/>
      <c r="I304" s="254"/>
      <c r="J304" s="254"/>
    </row>
    <row r="305" spans="2:10" x14ac:dyDescent="0.35">
      <c r="B305" s="39" t="s">
        <v>312</v>
      </c>
      <c r="C305" s="47" t="s">
        <v>605</v>
      </c>
      <c r="D305" s="48" t="s">
        <v>21</v>
      </c>
      <c r="E305" s="254"/>
      <c r="F305" s="254"/>
      <c r="G305" s="254"/>
      <c r="H305" s="254"/>
      <c r="I305" s="254"/>
      <c r="J305" s="254"/>
    </row>
    <row r="306" spans="2:10" ht="29" x14ac:dyDescent="0.35">
      <c r="B306" s="39" t="s">
        <v>312</v>
      </c>
      <c r="C306" s="47" t="s">
        <v>606</v>
      </c>
      <c r="D306" s="48" t="s">
        <v>21</v>
      </c>
      <c r="E306" s="254"/>
      <c r="F306" s="254"/>
      <c r="G306" s="254"/>
      <c r="H306" s="254"/>
      <c r="I306" s="254"/>
      <c r="J306" s="254"/>
    </row>
    <row r="307" spans="2:10" ht="29" x14ac:dyDescent="0.35">
      <c r="B307" s="39" t="s">
        <v>312</v>
      </c>
      <c r="C307" s="47" t="s">
        <v>607</v>
      </c>
      <c r="D307" s="48" t="s">
        <v>21</v>
      </c>
      <c r="E307" s="254"/>
      <c r="F307" s="254"/>
      <c r="G307" s="254"/>
      <c r="H307" s="254"/>
      <c r="I307" s="254"/>
      <c r="J307" s="254"/>
    </row>
    <row r="308" spans="2:10" ht="43.5" x14ac:dyDescent="0.35">
      <c r="B308" s="39" t="s">
        <v>312</v>
      </c>
      <c r="C308" s="47" t="s">
        <v>608</v>
      </c>
      <c r="D308" s="48" t="s">
        <v>21</v>
      </c>
      <c r="E308" s="254"/>
      <c r="F308" s="254"/>
      <c r="G308" s="254"/>
      <c r="H308" s="254"/>
      <c r="I308" s="254"/>
      <c r="J308" s="254"/>
    </row>
    <row r="309" spans="2:10" ht="43.5" x14ac:dyDescent="0.35">
      <c r="B309" s="39" t="s">
        <v>312</v>
      </c>
      <c r="C309" s="47" t="s">
        <v>609</v>
      </c>
      <c r="D309" s="48" t="s">
        <v>21</v>
      </c>
      <c r="E309" s="254"/>
      <c r="F309" s="254"/>
      <c r="G309" s="254"/>
      <c r="H309" s="254"/>
      <c r="I309" s="254"/>
      <c r="J309" s="254"/>
    </row>
    <row r="310" spans="2:10" ht="29" x14ac:dyDescent="0.35">
      <c r="B310" s="39" t="s">
        <v>312</v>
      </c>
      <c r="C310" s="47" t="s">
        <v>610</v>
      </c>
      <c r="D310" s="48" t="s">
        <v>21</v>
      </c>
      <c r="E310" s="254"/>
      <c r="F310" s="254"/>
      <c r="G310" s="254"/>
      <c r="H310" s="254"/>
      <c r="I310" s="254"/>
      <c r="J310" s="254"/>
    </row>
    <row r="311" spans="2:10" ht="29" x14ac:dyDescent="0.35">
      <c r="B311" s="39" t="s">
        <v>312</v>
      </c>
      <c r="C311" s="47" t="s">
        <v>611</v>
      </c>
      <c r="D311" s="48" t="s">
        <v>21</v>
      </c>
      <c r="E311" s="254"/>
      <c r="F311" s="254"/>
      <c r="G311" s="254"/>
      <c r="H311" s="254"/>
      <c r="I311" s="254"/>
      <c r="J311" s="254"/>
    </row>
    <row r="312" spans="2:10" ht="29" x14ac:dyDescent="0.35">
      <c r="B312" s="39" t="s">
        <v>312</v>
      </c>
      <c r="C312" s="47" t="s">
        <v>612</v>
      </c>
      <c r="D312" s="48" t="s">
        <v>21</v>
      </c>
      <c r="E312" s="254"/>
      <c r="F312" s="254"/>
      <c r="G312" s="254"/>
      <c r="H312" s="254"/>
      <c r="I312" s="254"/>
      <c r="J312" s="254"/>
    </row>
    <row r="313" spans="2:10" x14ac:dyDescent="0.35">
      <c r="B313" s="39" t="s">
        <v>312</v>
      </c>
      <c r="C313" s="47" t="s">
        <v>613</v>
      </c>
      <c r="D313" s="48" t="s">
        <v>21</v>
      </c>
      <c r="E313" s="254"/>
      <c r="F313" s="254"/>
      <c r="G313" s="254"/>
      <c r="H313" s="254"/>
      <c r="I313" s="254"/>
      <c r="J313" s="254"/>
    </row>
    <row r="314" spans="2:10" ht="29" x14ac:dyDescent="0.35">
      <c r="B314" s="39" t="s">
        <v>312</v>
      </c>
      <c r="C314" s="47" t="s">
        <v>614</v>
      </c>
      <c r="D314" s="48" t="s">
        <v>21</v>
      </c>
      <c r="E314" s="254"/>
      <c r="F314" s="254"/>
      <c r="G314" s="254"/>
      <c r="H314" s="254"/>
      <c r="I314" s="254"/>
      <c r="J314" s="254"/>
    </row>
    <row r="315" spans="2:10" ht="29" x14ac:dyDescent="0.35">
      <c r="B315" s="39" t="s">
        <v>312</v>
      </c>
      <c r="C315" s="47" t="s">
        <v>615</v>
      </c>
      <c r="D315" s="48" t="s">
        <v>21</v>
      </c>
      <c r="E315" s="254"/>
      <c r="F315" s="254"/>
      <c r="G315" s="254"/>
      <c r="H315" s="254"/>
      <c r="I315" s="254"/>
      <c r="J315" s="254"/>
    </row>
    <row r="316" spans="2:10" ht="29" x14ac:dyDescent="0.35">
      <c r="B316" s="39" t="s">
        <v>312</v>
      </c>
      <c r="C316" s="47" t="s">
        <v>616</v>
      </c>
      <c r="D316" s="48" t="s">
        <v>21</v>
      </c>
      <c r="E316" s="254"/>
      <c r="F316" s="254"/>
      <c r="G316" s="254"/>
      <c r="H316" s="254"/>
      <c r="I316" s="254"/>
      <c r="J316" s="254"/>
    </row>
    <row r="317" spans="2:10" ht="43.5" x14ac:dyDescent="0.35">
      <c r="B317" s="39" t="s">
        <v>312</v>
      </c>
      <c r="C317" s="47" t="s">
        <v>617</v>
      </c>
      <c r="D317" s="48" t="s">
        <v>21</v>
      </c>
      <c r="E317" s="254"/>
      <c r="F317" s="254"/>
      <c r="G317" s="254"/>
      <c r="H317" s="254"/>
      <c r="I317" s="254"/>
      <c r="J317" s="254"/>
    </row>
    <row r="318" spans="2:10" ht="43.5" x14ac:dyDescent="0.35">
      <c r="B318" s="39" t="s">
        <v>312</v>
      </c>
      <c r="C318" s="47" t="s">
        <v>618</v>
      </c>
      <c r="D318" s="48" t="s">
        <v>21</v>
      </c>
      <c r="E318" s="254"/>
      <c r="F318" s="254"/>
      <c r="G318" s="254"/>
      <c r="H318" s="254"/>
      <c r="I318" s="254"/>
      <c r="J318" s="254"/>
    </row>
    <row r="319" spans="2:10" ht="29" x14ac:dyDescent="0.35">
      <c r="B319" s="39" t="s">
        <v>312</v>
      </c>
      <c r="C319" s="47" t="s">
        <v>619</v>
      </c>
      <c r="D319" s="48" t="s">
        <v>21</v>
      </c>
      <c r="E319" s="254"/>
      <c r="F319" s="254"/>
      <c r="G319" s="254"/>
      <c r="H319" s="254"/>
      <c r="I319" s="254"/>
      <c r="J319" s="254"/>
    </row>
    <row r="320" spans="2:10" ht="29" x14ac:dyDescent="0.35">
      <c r="B320" s="39" t="s">
        <v>312</v>
      </c>
      <c r="C320" s="47" t="s">
        <v>620</v>
      </c>
      <c r="D320" s="48" t="s">
        <v>21</v>
      </c>
      <c r="E320" s="254"/>
      <c r="F320" s="254"/>
      <c r="G320" s="254"/>
      <c r="H320" s="254"/>
      <c r="I320" s="254"/>
      <c r="J320" s="254"/>
    </row>
    <row r="321" spans="2:10" ht="29" x14ac:dyDescent="0.35">
      <c r="B321" s="39" t="s">
        <v>312</v>
      </c>
      <c r="C321" s="47" t="s">
        <v>621</v>
      </c>
      <c r="D321" s="48" t="s">
        <v>21</v>
      </c>
      <c r="E321" s="254"/>
      <c r="F321" s="254"/>
      <c r="G321" s="254"/>
      <c r="H321" s="254"/>
      <c r="I321" s="254"/>
      <c r="J321" s="254"/>
    </row>
    <row r="322" spans="2:10" ht="29" x14ac:dyDescent="0.35">
      <c r="B322" s="39" t="s">
        <v>312</v>
      </c>
      <c r="C322" s="47" t="s">
        <v>622</v>
      </c>
      <c r="D322" s="48" t="s">
        <v>21</v>
      </c>
      <c r="E322" s="254"/>
      <c r="F322" s="254"/>
      <c r="G322" s="254"/>
      <c r="H322" s="254"/>
      <c r="I322" s="254"/>
      <c r="J322" s="254"/>
    </row>
    <row r="323" spans="2:10" ht="29" x14ac:dyDescent="0.35">
      <c r="B323" s="39" t="s">
        <v>312</v>
      </c>
      <c r="C323" s="47" t="s">
        <v>623</v>
      </c>
      <c r="D323" s="48" t="s">
        <v>21</v>
      </c>
      <c r="E323" s="254"/>
      <c r="F323" s="254"/>
      <c r="G323" s="254"/>
      <c r="H323" s="254"/>
      <c r="I323" s="254"/>
      <c r="J323" s="254"/>
    </row>
    <row r="324" spans="2:10" ht="29" x14ac:dyDescent="0.35">
      <c r="B324" s="39" t="s">
        <v>312</v>
      </c>
      <c r="C324" s="47" t="s">
        <v>624</v>
      </c>
      <c r="D324" s="48" t="s">
        <v>21</v>
      </c>
      <c r="E324" s="254"/>
      <c r="F324" s="254"/>
      <c r="G324" s="254"/>
      <c r="H324" s="254"/>
      <c r="I324" s="254"/>
      <c r="J324" s="254"/>
    </row>
    <row r="325" spans="2:10" x14ac:dyDescent="0.35">
      <c r="B325" s="39" t="s">
        <v>312</v>
      </c>
      <c r="C325" s="47" t="s">
        <v>625</v>
      </c>
      <c r="D325" s="48" t="s">
        <v>21</v>
      </c>
      <c r="E325" s="254"/>
      <c r="F325" s="254"/>
      <c r="G325" s="254"/>
      <c r="H325" s="254"/>
      <c r="I325" s="254"/>
      <c r="J325" s="254"/>
    </row>
    <row r="326" spans="2:10" ht="43.5" x14ac:dyDescent="0.35">
      <c r="B326" s="39" t="s">
        <v>312</v>
      </c>
      <c r="C326" s="47" t="s">
        <v>626</v>
      </c>
      <c r="D326" s="48" t="s">
        <v>21</v>
      </c>
      <c r="E326" s="254"/>
      <c r="F326" s="254"/>
      <c r="G326" s="254"/>
      <c r="H326" s="254"/>
      <c r="I326" s="254"/>
      <c r="J326" s="254"/>
    </row>
    <row r="327" spans="2:10" ht="29" x14ac:dyDescent="0.35">
      <c r="B327" s="39" t="s">
        <v>312</v>
      </c>
      <c r="C327" s="47" t="s">
        <v>627</v>
      </c>
      <c r="D327" s="48" t="s">
        <v>21</v>
      </c>
      <c r="E327" s="254"/>
      <c r="F327" s="254"/>
      <c r="G327" s="254"/>
      <c r="H327" s="254"/>
      <c r="I327" s="254"/>
      <c r="J327" s="254"/>
    </row>
    <row r="328" spans="2:10" ht="29" x14ac:dyDescent="0.35">
      <c r="B328" s="39" t="s">
        <v>312</v>
      </c>
      <c r="C328" s="47" t="s">
        <v>628</v>
      </c>
      <c r="D328" s="48" t="s">
        <v>21</v>
      </c>
      <c r="E328" s="254"/>
      <c r="F328" s="254"/>
      <c r="G328" s="254"/>
      <c r="H328" s="254"/>
      <c r="I328" s="254"/>
      <c r="J328" s="254"/>
    </row>
    <row r="329" spans="2:10" ht="29" x14ac:dyDescent="0.35">
      <c r="B329" s="39" t="s">
        <v>312</v>
      </c>
      <c r="C329" s="47" t="s">
        <v>629</v>
      </c>
      <c r="D329" s="48" t="s">
        <v>21</v>
      </c>
      <c r="E329" s="254"/>
      <c r="F329" s="254"/>
      <c r="G329" s="254"/>
      <c r="H329" s="254"/>
      <c r="I329" s="254"/>
      <c r="J329" s="254"/>
    </row>
    <row r="330" spans="2:10" ht="29" x14ac:dyDescent="0.35">
      <c r="B330" s="39" t="s">
        <v>312</v>
      </c>
      <c r="C330" s="47" t="s">
        <v>630</v>
      </c>
      <c r="D330" s="48" t="s">
        <v>21</v>
      </c>
      <c r="E330" s="254"/>
      <c r="F330" s="254"/>
      <c r="G330" s="254"/>
      <c r="H330" s="254"/>
      <c r="I330" s="254"/>
      <c r="J330" s="254"/>
    </row>
    <row r="331" spans="2:10" ht="29" x14ac:dyDescent="0.35">
      <c r="B331" s="39" t="s">
        <v>312</v>
      </c>
      <c r="C331" s="47" t="s">
        <v>631</v>
      </c>
      <c r="D331" s="48" t="s">
        <v>21</v>
      </c>
      <c r="E331" s="254"/>
      <c r="F331" s="254"/>
      <c r="G331" s="254"/>
      <c r="H331" s="254"/>
      <c r="I331" s="254"/>
      <c r="J331" s="254"/>
    </row>
    <row r="332" spans="2:10" ht="29" x14ac:dyDescent="0.35">
      <c r="B332" s="39" t="s">
        <v>312</v>
      </c>
      <c r="C332" s="47" t="s">
        <v>632</v>
      </c>
      <c r="D332" s="48" t="s">
        <v>21</v>
      </c>
      <c r="E332" s="254"/>
      <c r="F332" s="254"/>
      <c r="G332" s="254"/>
      <c r="H332" s="254"/>
      <c r="I332" s="254"/>
      <c r="J332" s="254"/>
    </row>
    <row r="333" spans="2:10" ht="29" x14ac:dyDescent="0.35">
      <c r="B333" s="39" t="s">
        <v>312</v>
      </c>
      <c r="C333" s="47" t="s">
        <v>633</v>
      </c>
      <c r="D333" s="48" t="s">
        <v>21</v>
      </c>
      <c r="E333" s="254"/>
      <c r="F333" s="254"/>
      <c r="G333" s="254"/>
      <c r="H333" s="254"/>
      <c r="I333" s="254"/>
      <c r="J333" s="254"/>
    </row>
    <row r="334" spans="2:10" ht="29" x14ac:dyDescent="0.35">
      <c r="B334" s="39" t="s">
        <v>312</v>
      </c>
      <c r="C334" s="47" t="s">
        <v>634</v>
      </c>
      <c r="D334" s="48" t="s">
        <v>21</v>
      </c>
      <c r="E334" s="254"/>
      <c r="F334" s="254"/>
      <c r="G334" s="254"/>
      <c r="H334" s="254"/>
      <c r="I334" s="254"/>
      <c r="J334" s="254"/>
    </row>
    <row r="335" spans="2:10" ht="29" x14ac:dyDescent="0.35">
      <c r="B335" s="39" t="s">
        <v>312</v>
      </c>
      <c r="C335" s="47" t="s">
        <v>635</v>
      </c>
      <c r="D335" s="48" t="s">
        <v>21</v>
      </c>
      <c r="E335" s="254"/>
      <c r="F335" s="254"/>
      <c r="G335" s="254"/>
      <c r="H335" s="254"/>
      <c r="I335" s="254"/>
      <c r="J335" s="254"/>
    </row>
    <row r="336" spans="2:10" ht="29" x14ac:dyDescent="0.35">
      <c r="B336" s="39" t="s">
        <v>312</v>
      </c>
      <c r="C336" s="47" t="s">
        <v>636</v>
      </c>
      <c r="D336" s="48" t="s">
        <v>21</v>
      </c>
      <c r="E336" s="254"/>
      <c r="F336" s="254"/>
      <c r="G336" s="254"/>
      <c r="H336" s="254"/>
      <c r="I336" s="254"/>
      <c r="J336" s="254"/>
    </row>
    <row r="337" spans="2:10" ht="43.5" x14ac:dyDescent="0.35">
      <c r="B337" s="39" t="s">
        <v>312</v>
      </c>
      <c r="C337" s="47" t="s">
        <v>637</v>
      </c>
      <c r="D337" s="48" t="s">
        <v>21</v>
      </c>
      <c r="E337" s="254"/>
      <c r="F337" s="254"/>
      <c r="G337" s="254"/>
      <c r="H337" s="254"/>
      <c r="I337" s="254"/>
      <c r="J337" s="254"/>
    </row>
    <row r="338" spans="2:10" ht="29" x14ac:dyDescent="0.35">
      <c r="B338" s="39" t="s">
        <v>312</v>
      </c>
      <c r="C338" s="47" t="s">
        <v>638</v>
      </c>
      <c r="D338" s="48" t="s">
        <v>21</v>
      </c>
      <c r="E338" s="254"/>
      <c r="F338" s="254"/>
      <c r="G338" s="254"/>
      <c r="H338" s="254"/>
      <c r="I338" s="254"/>
      <c r="J338" s="254"/>
    </row>
    <row r="339" spans="2:10" ht="29" x14ac:dyDescent="0.35">
      <c r="B339" s="39" t="s">
        <v>312</v>
      </c>
      <c r="C339" s="47" t="s">
        <v>639</v>
      </c>
      <c r="D339" s="48" t="s">
        <v>21</v>
      </c>
      <c r="E339" s="254"/>
      <c r="F339" s="254"/>
      <c r="G339" s="254"/>
      <c r="H339" s="254"/>
      <c r="I339" s="254"/>
      <c r="J339" s="254"/>
    </row>
    <row r="340" spans="2:10" ht="29" x14ac:dyDescent="0.35">
      <c r="B340" s="39" t="s">
        <v>312</v>
      </c>
      <c r="C340" s="47" t="s">
        <v>640</v>
      </c>
      <c r="D340" s="48" t="s">
        <v>21</v>
      </c>
      <c r="E340" s="254"/>
      <c r="F340" s="254"/>
      <c r="G340" s="254"/>
      <c r="H340" s="254"/>
      <c r="I340" s="254"/>
      <c r="J340" s="254"/>
    </row>
    <row r="341" spans="2:10" ht="29" x14ac:dyDescent="0.35">
      <c r="B341" s="39" t="s">
        <v>312</v>
      </c>
      <c r="C341" s="47" t="s">
        <v>641</v>
      </c>
      <c r="D341" s="48" t="s">
        <v>21</v>
      </c>
      <c r="E341" s="254"/>
      <c r="F341" s="254"/>
      <c r="G341" s="254"/>
      <c r="H341" s="254"/>
      <c r="I341" s="254"/>
      <c r="J341" s="254"/>
    </row>
    <row r="342" spans="2:10" ht="29" x14ac:dyDescent="0.35">
      <c r="B342" s="39" t="s">
        <v>312</v>
      </c>
      <c r="C342" s="47" t="s">
        <v>642</v>
      </c>
      <c r="D342" s="48" t="s">
        <v>21</v>
      </c>
      <c r="E342" s="254"/>
      <c r="F342" s="254"/>
      <c r="G342" s="254"/>
      <c r="H342" s="254"/>
      <c r="I342" s="254"/>
      <c r="J342" s="254"/>
    </row>
    <row r="343" spans="2:10" ht="29" x14ac:dyDescent="0.35">
      <c r="B343" s="39" t="s">
        <v>312</v>
      </c>
      <c r="C343" s="47" t="s">
        <v>643</v>
      </c>
      <c r="D343" s="48" t="s">
        <v>21</v>
      </c>
      <c r="E343" s="254"/>
      <c r="F343" s="254"/>
      <c r="G343" s="254"/>
      <c r="H343" s="254"/>
      <c r="I343" s="254"/>
      <c r="J343" s="254"/>
    </row>
    <row r="344" spans="2:10" ht="29" x14ac:dyDescent="0.35">
      <c r="B344" s="39" t="s">
        <v>312</v>
      </c>
      <c r="C344" s="47" t="s">
        <v>644</v>
      </c>
      <c r="D344" s="48" t="s">
        <v>21</v>
      </c>
      <c r="E344" s="254"/>
      <c r="F344" s="254"/>
      <c r="G344" s="254"/>
      <c r="H344" s="254"/>
      <c r="I344" s="254"/>
      <c r="J344" s="254"/>
    </row>
    <row r="345" spans="2:10" ht="29" x14ac:dyDescent="0.35">
      <c r="B345" s="39" t="s">
        <v>312</v>
      </c>
      <c r="C345" s="47" t="s">
        <v>645</v>
      </c>
      <c r="D345" s="48" t="s">
        <v>21</v>
      </c>
      <c r="E345" s="254"/>
      <c r="F345" s="254"/>
      <c r="G345" s="254"/>
      <c r="H345" s="254"/>
      <c r="I345" s="254"/>
      <c r="J345" s="254"/>
    </row>
    <row r="346" spans="2:10" ht="29" x14ac:dyDescent="0.35">
      <c r="B346" s="39" t="s">
        <v>312</v>
      </c>
      <c r="C346" s="47" t="s">
        <v>646</v>
      </c>
      <c r="D346" s="48" t="s">
        <v>21</v>
      </c>
      <c r="E346" s="254"/>
      <c r="F346" s="254"/>
      <c r="G346" s="254"/>
      <c r="H346" s="254"/>
      <c r="I346" s="254"/>
      <c r="J346" s="254"/>
    </row>
    <row r="347" spans="2:10" ht="29" x14ac:dyDescent="0.35">
      <c r="B347" s="39" t="s">
        <v>312</v>
      </c>
      <c r="C347" s="47" t="s">
        <v>647</v>
      </c>
      <c r="D347" s="48" t="s">
        <v>21</v>
      </c>
      <c r="E347" s="254"/>
      <c r="F347" s="254"/>
      <c r="G347" s="254"/>
      <c r="H347" s="254"/>
      <c r="I347" s="254"/>
      <c r="J347" s="254"/>
    </row>
    <row r="348" spans="2:10" ht="29" x14ac:dyDescent="0.35">
      <c r="B348" s="39" t="s">
        <v>312</v>
      </c>
      <c r="C348" s="47" t="s">
        <v>648</v>
      </c>
      <c r="D348" s="48" t="s">
        <v>21</v>
      </c>
      <c r="E348" s="254"/>
      <c r="F348" s="254"/>
      <c r="G348" s="254"/>
      <c r="H348" s="254"/>
      <c r="I348" s="254"/>
      <c r="J348" s="254"/>
    </row>
    <row r="349" spans="2:10" ht="29" x14ac:dyDescent="0.35">
      <c r="B349" s="39" t="s">
        <v>312</v>
      </c>
      <c r="C349" s="47" t="s">
        <v>649</v>
      </c>
      <c r="D349" s="48" t="s">
        <v>21</v>
      </c>
      <c r="E349" s="254"/>
      <c r="F349" s="254"/>
      <c r="G349" s="254"/>
      <c r="H349" s="254"/>
      <c r="I349" s="254"/>
      <c r="J349" s="254"/>
    </row>
    <row r="350" spans="2:10" ht="29" x14ac:dyDescent="0.35">
      <c r="B350" s="39" t="s">
        <v>312</v>
      </c>
      <c r="C350" s="47" t="s">
        <v>650</v>
      </c>
      <c r="D350" s="48" t="s">
        <v>21</v>
      </c>
      <c r="E350" s="254"/>
      <c r="F350" s="254"/>
      <c r="G350" s="254"/>
      <c r="H350" s="254"/>
      <c r="I350" s="254"/>
      <c r="J350" s="254"/>
    </row>
    <row r="351" spans="2:10" ht="43.5" x14ac:dyDescent="0.35">
      <c r="B351" s="39" t="s">
        <v>312</v>
      </c>
      <c r="C351" s="47" t="s">
        <v>651</v>
      </c>
      <c r="D351" s="48" t="s">
        <v>21</v>
      </c>
      <c r="E351" s="254"/>
      <c r="F351" s="254"/>
      <c r="G351" s="254"/>
      <c r="H351" s="254"/>
      <c r="I351" s="254"/>
      <c r="J351" s="254"/>
    </row>
    <row r="352" spans="2:10" ht="29" x14ac:dyDescent="0.35">
      <c r="B352" s="39" t="s">
        <v>312</v>
      </c>
      <c r="C352" s="47" t="s">
        <v>652</v>
      </c>
      <c r="D352" s="48" t="s">
        <v>21</v>
      </c>
      <c r="E352" s="254"/>
      <c r="F352" s="254"/>
      <c r="G352" s="254"/>
      <c r="H352" s="254"/>
      <c r="I352" s="254"/>
      <c r="J352" s="254"/>
    </row>
    <row r="353" spans="2:10" ht="29" x14ac:dyDescent="0.35">
      <c r="B353" s="39" t="s">
        <v>312</v>
      </c>
      <c r="C353" s="47" t="s">
        <v>653</v>
      </c>
      <c r="D353" s="48" t="s">
        <v>21</v>
      </c>
      <c r="E353" s="254"/>
      <c r="F353" s="254"/>
      <c r="G353" s="254"/>
      <c r="H353" s="254"/>
      <c r="I353" s="254"/>
      <c r="J353" s="254"/>
    </row>
    <row r="354" spans="2:10" ht="29" x14ac:dyDescent="0.35">
      <c r="B354" s="39" t="s">
        <v>312</v>
      </c>
      <c r="C354" s="47" t="s">
        <v>654</v>
      </c>
      <c r="D354" s="48" t="s">
        <v>21</v>
      </c>
      <c r="E354" s="254"/>
      <c r="F354" s="254"/>
      <c r="G354" s="254"/>
      <c r="H354" s="254"/>
      <c r="I354" s="254"/>
      <c r="J354" s="254"/>
    </row>
    <row r="355" spans="2:10" ht="29" x14ac:dyDescent="0.35">
      <c r="B355" s="39" t="s">
        <v>312</v>
      </c>
      <c r="C355" s="47" t="s">
        <v>655</v>
      </c>
      <c r="D355" s="48" t="s">
        <v>21</v>
      </c>
      <c r="E355" s="254"/>
      <c r="F355" s="254"/>
      <c r="G355" s="254"/>
      <c r="H355" s="254"/>
      <c r="I355" s="254"/>
      <c r="J355" s="254"/>
    </row>
    <row r="356" spans="2:10" ht="29" x14ac:dyDescent="0.35">
      <c r="B356" s="39" t="s">
        <v>312</v>
      </c>
      <c r="C356" s="47" t="s">
        <v>656</v>
      </c>
      <c r="D356" s="48" t="s">
        <v>21</v>
      </c>
      <c r="E356" s="254"/>
      <c r="F356" s="254"/>
      <c r="G356" s="254"/>
      <c r="H356" s="254"/>
      <c r="I356" s="254"/>
      <c r="J356" s="254"/>
    </row>
    <row r="357" spans="2:10" ht="29" x14ac:dyDescent="0.35">
      <c r="B357" s="39" t="s">
        <v>312</v>
      </c>
      <c r="C357" s="47" t="s">
        <v>657</v>
      </c>
      <c r="D357" s="48" t="s">
        <v>21</v>
      </c>
      <c r="E357" s="254"/>
      <c r="F357" s="254"/>
      <c r="G357" s="254"/>
      <c r="H357" s="254"/>
      <c r="I357" s="254"/>
      <c r="J357" s="254"/>
    </row>
    <row r="358" spans="2:10" ht="43.5" x14ac:dyDescent="0.35">
      <c r="B358" s="39" t="s">
        <v>312</v>
      </c>
      <c r="C358" s="47" t="s">
        <v>658</v>
      </c>
      <c r="D358" s="48" t="s">
        <v>21</v>
      </c>
      <c r="E358" s="254"/>
      <c r="F358" s="254"/>
      <c r="G358" s="254"/>
      <c r="H358" s="254"/>
      <c r="I358" s="254"/>
      <c r="J358" s="254"/>
    </row>
    <row r="359" spans="2:10" ht="29" x14ac:dyDescent="0.35">
      <c r="B359" s="39" t="s">
        <v>312</v>
      </c>
      <c r="C359" s="47" t="s">
        <v>659</v>
      </c>
      <c r="D359" s="48" t="s">
        <v>21</v>
      </c>
      <c r="E359" s="254"/>
      <c r="F359" s="254"/>
      <c r="G359" s="254"/>
      <c r="H359" s="254"/>
      <c r="I359" s="254"/>
      <c r="J359" s="254"/>
    </row>
    <row r="360" spans="2:10" ht="29" x14ac:dyDescent="0.35">
      <c r="B360" s="39" t="s">
        <v>312</v>
      </c>
      <c r="C360" s="47" t="s">
        <v>660</v>
      </c>
      <c r="D360" s="48" t="s">
        <v>21</v>
      </c>
      <c r="E360" s="254"/>
      <c r="F360" s="254"/>
      <c r="G360" s="254"/>
      <c r="H360" s="254"/>
      <c r="I360" s="254"/>
      <c r="J360" s="254"/>
    </row>
    <row r="361" spans="2:10" ht="29" x14ac:dyDescent="0.35">
      <c r="B361" s="39" t="s">
        <v>312</v>
      </c>
      <c r="C361" s="47" t="s">
        <v>661</v>
      </c>
      <c r="D361" s="48" t="s">
        <v>21</v>
      </c>
      <c r="E361" s="254"/>
      <c r="F361" s="254"/>
      <c r="G361" s="254"/>
      <c r="H361" s="254"/>
      <c r="I361" s="254"/>
      <c r="J361" s="254"/>
    </row>
    <row r="362" spans="2:10" ht="43.5" x14ac:dyDescent="0.35">
      <c r="B362" s="39" t="s">
        <v>312</v>
      </c>
      <c r="C362" s="47" t="s">
        <v>662</v>
      </c>
      <c r="D362" s="48" t="s">
        <v>21</v>
      </c>
      <c r="E362" s="254"/>
      <c r="F362" s="254"/>
      <c r="G362" s="254"/>
      <c r="H362" s="254"/>
      <c r="I362" s="254"/>
      <c r="J362" s="254"/>
    </row>
    <row r="363" spans="2:10" ht="29" x14ac:dyDescent="0.35">
      <c r="B363" s="39" t="s">
        <v>312</v>
      </c>
      <c r="C363" s="47" t="s">
        <v>663</v>
      </c>
      <c r="D363" s="48" t="s">
        <v>21</v>
      </c>
      <c r="E363" s="254"/>
      <c r="F363" s="254"/>
      <c r="G363" s="254"/>
      <c r="H363" s="254"/>
      <c r="I363" s="254"/>
      <c r="J363" s="254"/>
    </row>
    <row r="364" spans="2:10" ht="29" x14ac:dyDescent="0.35">
      <c r="B364" s="39" t="s">
        <v>312</v>
      </c>
      <c r="C364" s="47" t="s">
        <v>664</v>
      </c>
      <c r="D364" s="48" t="s">
        <v>21</v>
      </c>
      <c r="E364" s="254"/>
      <c r="F364" s="254"/>
      <c r="G364" s="254"/>
      <c r="H364" s="254"/>
      <c r="I364" s="254"/>
      <c r="J364" s="254"/>
    </row>
    <row r="365" spans="2:10" ht="29" x14ac:dyDescent="0.35">
      <c r="B365" s="39" t="s">
        <v>312</v>
      </c>
      <c r="C365" s="47" t="s">
        <v>665</v>
      </c>
      <c r="D365" s="48" t="s">
        <v>21</v>
      </c>
      <c r="E365" s="254"/>
      <c r="F365" s="254"/>
      <c r="G365" s="254"/>
      <c r="H365" s="254"/>
      <c r="I365" s="254"/>
      <c r="J365" s="254"/>
    </row>
    <row r="366" spans="2:10" ht="43.5" x14ac:dyDescent="0.35">
      <c r="B366" s="39" t="s">
        <v>312</v>
      </c>
      <c r="C366" s="47" t="s">
        <v>666</v>
      </c>
      <c r="D366" s="48" t="s">
        <v>21</v>
      </c>
      <c r="E366" s="254"/>
      <c r="F366" s="254"/>
      <c r="G366" s="254"/>
      <c r="H366" s="254"/>
      <c r="I366" s="254"/>
      <c r="J366" s="254"/>
    </row>
    <row r="367" spans="2:10" ht="29" x14ac:dyDescent="0.35">
      <c r="B367" s="39" t="s">
        <v>312</v>
      </c>
      <c r="C367" s="47" t="s">
        <v>667</v>
      </c>
      <c r="D367" s="48" t="s">
        <v>21</v>
      </c>
      <c r="E367" s="254"/>
      <c r="F367" s="254"/>
      <c r="G367" s="254"/>
      <c r="H367" s="254"/>
      <c r="I367" s="254"/>
      <c r="J367" s="254"/>
    </row>
    <row r="368" spans="2:10" ht="29" x14ac:dyDescent="0.35">
      <c r="B368" s="39" t="s">
        <v>312</v>
      </c>
      <c r="C368" s="47" t="s">
        <v>668</v>
      </c>
      <c r="D368" s="48" t="s">
        <v>21</v>
      </c>
      <c r="E368" s="254"/>
      <c r="F368" s="254"/>
      <c r="G368" s="254"/>
      <c r="H368" s="254"/>
      <c r="I368" s="254"/>
      <c r="J368" s="254"/>
    </row>
    <row r="369" spans="2:10" ht="43.5" x14ac:dyDescent="0.35">
      <c r="B369" s="39" t="s">
        <v>312</v>
      </c>
      <c r="C369" s="47" t="s">
        <v>669</v>
      </c>
      <c r="D369" s="48" t="s">
        <v>21</v>
      </c>
      <c r="E369" s="254"/>
      <c r="F369" s="254"/>
      <c r="G369" s="254"/>
      <c r="H369" s="254"/>
      <c r="I369" s="254"/>
      <c r="J369" s="254"/>
    </row>
    <row r="370" spans="2:10" ht="29" x14ac:dyDescent="0.35">
      <c r="B370" s="39" t="s">
        <v>312</v>
      </c>
      <c r="C370" s="47" t="s">
        <v>670</v>
      </c>
      <c r="D370" s="48" t="s">
        <v>21</v>
      </c>
      <c r="E370" s="254"/>
      <c r="F370" s="254"/>
      <c r="G370" s="254"/>
      <c r="H370" s="254"/>
      <c r="I370" s="254"/>
      <c r="J370" s="254"/>
    </row>
    <row r="371" spans="2:10" ht="29" x14ac:dyDescent="0.35">
      <c r="B371" s="39" t="s">
        <v>312</v>
      </c>
      <c r="C371" s="47" t="s">
        <v>671</v>
      </c>
      <c r="D371" s="48" t="s">
        <v>21</v>
      </c>
      <c r="E371" s="254"/>
      <c r="F371" s="254"/>
      <c r="G371" s="254"/>
      <c r="H371" s="254"/>
      <c r="I371" s="254"/>
      <c r="J371" s="254"/>
    </row>
    <row r="372" spans="2:10" ht="29" x14ac:dyDescent="0.35">
      <c r="B372" s="39" t="s">
        <v>312</v>
      </c>
      <c r="C372" s="47" t="s">
        <v>672</v>
      </c>
      <c r="D372" s="48" t="s">
        <v>21</v>
      </c>
      <c r="E372" s="254"/>
      <c r="F372" s="254"/>
      <c r="G372" s="254"/>
      <c r="H372" s="254"/>
      <c r="I372" s="254"/>
      <c r="J372" s="254"/>
    </row>
    <row r="373" spans="2:10" ht="29" x14ac:dyDescent="0.35">
      <c r="B373" s="39" t="s">
        <v>312</v>
      </c>
      <c r="C373" s="47" t="s">
        <v>673</v>
      </c>
      <c r="D373" s="48" t="s">
        <v>21</v>
      </c>
      <c r="E373" s="254"/>
      <c r="F373" s="254"/>
      <c r="G373" s="254"/>
      <c r="H373" s="254"/>
      <c r="I373" s="254"/>
      <c r="J373" s="254"/>
    </row>
    <row r="374" spans="2:10" ht="29" x14ac:dyDescent="0.35">
      <c r="B374" s="39" t="s">
        <v>312</v>
      </c>
      <c r="C374" s="47" t="s">
        <v>674</v>
      </c>
      <c r="D374" s="48" t="s">
        <v>21</v>
      </c>
      <c r="E374" s="254"/>
      <c r="F374" s="254"/>
      <c r="G374" s="254"/>
      <c r="H374" s="254"/>
      <c r="I374" s="254"/>
      <c r="J374" s="254"/>
    </row>
    <row r="375" spans="2:10" ht="29" x14ac:dyDescent="0.35">
      <c r="B375" s="39" t="s">
        <v>312</v>
      </c>
      <c r="C375" s="47" t="s">
        <v>675</v>
      </c>
      <c r="D375" s="48" t="s">
        <v>21</v>
      </c>
      <c r="E375" s="254"/>
      <c r="F375" s="254"/>
      <c r="G375" s="254"/>
      <c r="H375" s="254"/>
      <c r="I375" s="254"/>
      <c r="J375" s="254"/>
    </row>
    <row r="376" spans="2:10" x14ac:dyDescent="0.35">
      <c r="B376" s="39" t="s">
        <v>312</v>
      </c>
      <c r="C376" s="47" t="s">
        <v>676</v>
      </c>
      <c r="D376" s="48" t="s">
        <v>21</v>
      </c>
      <c r="E376" s="254"/>
      <c r="F376" s="254"/>
      <c r="G376" s="254"/>
      <c r="H376" s="254"/>
      <c r="I376" s="254"/>
      <c r="J376" s="254"/>
    </row>
    <row r="377" spans="2:10" x14ac:dyDescent="0.35">
      <c r="B377" s="39" t="s">
        <v>312</v>
      </c>
      <c r="C377" s="47" t="s">
        <v>677</v>
      </c>
      <c r="D377" s="48" t="s">
        <v>21</v>
      </c>
      <c r="E377" s="254"/>
      <c r="F377" s="254"/>
      <c r="G377" s="254"/>
      <c r="H377" s="254"/>
      <c r="I377" s="254"/>
      <c r="J377" s="254"/>
    </row>
    <row r="378" spans="2:10" x14ac:dyDescent="0.35">
      <c r="B378" s="39" t="s">
        <v>312</v>
      </c>
      <c r="C378" s="47" t="s">
        <v>678</v>
      </c>
      <c r="D378" s="48" t="s">
        <v>21</v>
      </c>
      <c r="E378" s="254"/>
      <c r="F378" s="254"/>
      <c r="G378" s="254"/>
      <c r="H378" s="254"/>
      <c r="I378" s="254"/>
      <c r="J378" s="254"/>
    </row>
    <row r="379" spans="2:10" ht="29" x14ac:dyDescent="0.35">
      <c r="B379" s="39" t="s">
        <v>312</v>
      </c>
      <c r="C379" s="47" t="s">
        <v>679</v>
      </c>
      <c r="D379" s="48" t="s">
        <v>21</v>
      </c>
      <c r="E379" s="254"/>
      <c r="F379" s="254"/>
      <c r="G379" s="254"/>
      <c r="H379" s="254"/>
      <c r="I379" s="254"/>
      <c r="J379" s="254"/>
    </row>
    <row r="380" spans="2:10" ht="29" x14ac:dyDescent="0.35">
      <c r="B380" s="39" t="s">
        <v>312</v>
      </c>
      <c r="C380" s="47" t="s">
        <v>680</v>
      </c>
      <c r="D380" s="48" t="s">
        <v>21</v>
      </c>
      <c r="E380" s="254"/>
      <c r="F380" s="254"/>
      <c r="G380" s="254"/>
      <c r="H380" s="254"/>
      <c r="I380" s="254"/>
      <c r="J380" s="254"/>
    </row>
    <row r="381" spans="2:10" ht="43.5" x14ac:dyDescent="0.35">
      <c r="B381" s="39" t="s">
        <v>312</v>
      </c>
      <c r="C381" s="47" t="s">
        <v>681</v>
      </c>
      <c r="D381" s="48" t="s">
        <v>21</v>
      </c>
      <c r="E381" s="254"/>
      <c r="F381" s="254"/>
      <c r="G381" s="254"/>
      <c r="H381" s="254"/>
      <c r="I381" s="254"/>
      <c r="J381" s="254"/>
    </row>
    <row r="382" spans="2:10" ht="43.5" x14ac:dyDescent="0.35">
      <c r="B382" s="39" t="s">
        <v>312</v>
      </c>
      <c r="C382" s="47" t="s">
        <v>682</v>
      </c>
      <c r="D382" s="48" t="s">
        <v>21</v>
      </c>
      <c r="E382" s="254"/>
      <c r="F382" s="254"/>
      <c r="G382" s="254"/>
      <c r="H382" s="254"/>
      <c r="I382" s="254"/>
      <c r="J382" s="254"/>
    </row>
    <row r="383" spans="2:10" ht="43.5" x14ac:dyDescent="0.35">
      <c r="B383" s="39" t="s">
        <v>312</v>
      </c>
      <c r="C383" s="47" t="s">
        <v>683</v>
      </c>
      <c r="D383" s="48" t="s">
        <v>21</v>
      </c>
      <c r="E383" s="254"/>
      <c r="F383" s="254"/>
      <c r="G383" s="254"/>
      <c r="H383" s="254"/>
      <c r="I383" s="254"/>
      <c r="J383" s="254"/>
    </row>
    <row r="384" spans="2:10" ht="29" x14ac:dyDescent="0.35">
      <c r="B384" s="39" t="s">
        <v>312</v>
      </c>
      <c r="C384" s="47" t="s">
        <v>684</v>
      </c>
      <c r="D384" s="48" t="s">
        <v>21</v>
      </c>
      <c r="E384" s="254"/>
      <c r="F384" s="254"/>
      <c r="G384" s="254"/>
      <c r="H384" s="254"/>
      <c r="I384" s="254"/>
      <c r="J384" s="254"/>
    </row>
    <row r="385" spans="2:10" ht="43.5" x14ac:dyDescent="0.35">
      <c r="B385" s="39" t="s">
        <v>312</v>
      </c>
      <c r="C385" s="47" t="s">
        <v>685</v>
      </c>
      <c r="D385" s="48" t="s">
        <v>21</v>
      </c>
      <c r="E385" s="254"/>
      <c r="F385" s="254"/>
      <c r="G385" s="254"/>
      <c r="H385" s="254"/>
      <c r="I385" s="254"/>
      <c r="J385" s="254"/>
    </row>
    <row r="386" spans="2:10" ht="29" x14ac:dyDescent="0.35">
      <c r="B386" s="39" t="s">
        <v>312</v>
      </c>
      <c r="C386" s="47" t="s">
        <v>686</v>
      </c>
      <c r="D386" s="48" t="s">
        <v>21</v>
      </c>
      <c r="E386" s="254"/>
      <c r="F386" s="254"/>
      <c r="G386" s="254"/>
      <c r="H386" s="254"/>
      <c r="I386" s="254"/>
      <c r="J386" s="254"/>
    </row>
    <row r="387" spans="2:10" ht="29" x14ac:dyDescent="0.35">
      <c r="B387" s="39" t="s">
        <v>312</v>
      </c>
      <c r="C387" s="47" t="s">
        <v>687</v>
      </c>
      <c r="D387" s="48" t="s">
        <v>21</v>
      </c>
      <c r="E387" s="254"/>
      <c r="F387" s="254"/>
      <c r="G387" s="254"/>
      <c r="H387" s="254"/>
      <c r="I387" s="254"/>
      <c r="J387" s="254"/>
    </row>
    <row r="388" spans="2:10" ht="29" x14ac:dyDescent="0.35">
      <c r="B388" s="39" t="s">
        <v>312</v>
      </c>
      <c r="C388" s="47" t="s">
        <v>688</v>
      </c>
      <c r="D388" s="48" t="s">
        <v>21</v>
      </c>
      <c r="E388" s="254"/>
      <c r="F388" s="254"/>
      <c r="G388" s="254"/>
      <c r="H388" s="254"/>
      <c r="I388" s="254"/>
      <c r="J388" s="254"/>
    </row>
    <row r="389" spans="2:10" ht="29" x14ac:dyDescent="0.35">
      <c r="B389" s="39" t="s">
        <v>312</v>
      </c>
      <c r="C389" s="47" t="s">
        <v>689</v>
      </c>
      <c r="D389" s="48" t="s">
        <v>21</v>
      </c>
      <c r="E389" s="254"/>
      <c r="F389" s="254"/>
      <c r="G389" s="254"/>
      <c r="H389" s="254"/>
      <c r="I389" s="254"/>
      <c r="J389" s="254"/>
    </row>
    <row r="390" spans="2:10" ht="29" x14ac:dyDescent="0.35">
      <c r="B390" s="39" t="s">
        <v>312</v>
      </c>
      <c r="C390" s="47" t="s">
        <v>690</v>
      </c>
      <c r="D390" s="48" t="s">
        <v>21</v>
      </c>
      <c r="E390" s="254"/>
      <c r="F390" s="254"/>
      <c r="G390" s="254"/>
      <c r="H390" s="254"/>
      <c r="I390" s="254"/>
      <c r="J390" s="254"/>
    </row>
    <row r="391" spans="2:10" ht="29" x14ac:dyDescent="0.35">
      <c r="B391" s="39" t="s">
        <v>312</v>
      </c>
      <c r="C391" s="47" t="s">
        <v>691</v>
      </c>
      <c r="D391" s="48" t="s">
        <v>21</v>
      </c>
      <c r="E391" s="254"/>
      <c r="F391" s="254"/>
      <c r="G391" s="254"/>
      <c r="H391" s="254"/>
      <c r="I391" s="254"/>
      <c r="J391" s="254"/>
    </row>
    <row r="392" spans="2:10" ht="29" x14ac:dyDescent="0.35">
      <c r="B392" s="39" t="s">
        <v>312</v>
      </c>
      <c r="C392" s="47" t="s">
        <v>692</v>
      </c>
      <c r="D392" s="48" t="s">
        <v>21</v>
      </c>
      <c r="E392" s="254"/>
      <c r="F392" s="254"/>
      <c r="G392" s="254"/>
      <c r="H392" s="254"/>
      <c r="I392" s="254"/>
      <c r="J392" s="254"/>
    </row>
    <row r="393" spans="2:10" ht="29" x14ac:dyDescent="0.35">
      <c r="B393" s="39" t="s">
        <v>312</v>
      </c>
      <c r="C393" s="47" t="s">
        <v>693</v>
      </c>
      <c r="D393" s="48" t="s">
        <v>21</v>
      </c>
      <c r="E393" s="254"/>
      <c r="F393" s="254"/>
      <c r="G393" s="254"/>
      <c r="H393" s="254"/>
      <c r="I393" s="254"/>
      <c r="J393" s="254"/>
    </row>
    <row r="394" spans="2:10" x14ac:dyDescent="0.35">
      <c r="B394" s="39" t="s">
        <v>312</v>
      </c>
      <c r="C394" s="47" t="s">
        <v>694</v>
      </c>
      <c r="D394" s="48" t="s">
        <v>21</v>
      </c>
      <c r="E394" s="254"/>
      <c r="F394" s="254"/>
      <c r="G394" s="254"/>
      <c r="H394" s="254"/>
      <c r="I394" s="254"/>
      <c r="J394" s="254"/>
    </row>
    <row r="395" spans="2:10" ht="29" x14ac:dyDescent="0.35">
      <c r="B395" s="39" t="s">
        <v>312</v>
      </c>
      <c r="C395" s="47" t="s">
        <v>695</v>
      </c>
      <c r="D395" s="48" t="s">
        <v>21</v>
      </c>
      <c r="E395" s="254"/>
      <c r="F395" s="254"/>
      <c r="G395" s="254"/>
      <c r="H395" s="254"/>
      <c r="I395" s="254"/>
      <c r="J395" s="254"/>
    </row>
    <row r="396" spans="2:10" ht="29" x14ac:dyDescent="0.35">
      <c r="B396" s="39" t="s">
        <v>312</v>
      </c>
      <c r="C396" s="47" t="s">
        <v>696</v>
      </c>
      <c r="D396" s="48" t="s">
        <v>21</v>
      </c>
      <c r="E396" s="254"/>
      <c r="F396" s="254"/>
      <c r="G396" s="254"/>
      <c r="H396" s="254"/>
      <c r="I396" s="254"/>
      <c r="J396" s="254"/>
    </row>
    <row r="397" spans="2:10" ht="29" x14ac:dyDescent="0.35">
      <c r="B397" s="39" t="s">
        <v>312</v>
      </c>
      <c r="C397" s="47" t="s">
        <v>697</v>
      </c>
      <c r="D397" s="48" t="s">
        <v>21</v>
      </c>
      <c r="E397" s="254"/>
      <c r="F397" s="254"/>
      <c r="G397" s="254"/>
      <c r="H397" s="254"/>
      <c r="I397" s="254"/>
      <c r="J397" s="254"/>
    </row>
    <row r="398" spans="2:10" ht="29" x14ac:dyDescent="0.35">
      <c r="B398" s="39" t="s">
        <v>312</v>
      </c>
      <c r="C398" s="47" t="s">
        <v>698</v>
      </c>
      <c r="D398" s="48" t="s">
        <v>21</v>
      </c>
      <c r="E398" s="254"/>
      <c r="F398" s="254"/>
      <c r="G398" s="254"/>
      <c r="H398" s="254"/>
      <c r="I398" s="254"/>
      <c r="J398" s="254"/>
    </row>
    <row r="399" spans="2:10" ht="29" x14ac:dyDescent="0.35">
      <c r="B399" s="39" t="s">
        <v>312</v>
      </c>
      <c r="C399" s="47" t="s">
        <v>699</v>
      </c>
      <c r="D399" s="48" t="s">
        <v>21</v>
      </c>
      <c r="E399" s="254"/>
      <c r="F399" s="254"/>
      <c r="G399" s="254"/>
      <c r="H399" s="254"/>
      <c r="I399" s="254"/>
      <c r="J399" s="254"/>
    </row>
    <row r="400" spans="2:10" ht="29" x14ac:dyDescent="0.35">
      <c r="B400" s="39" t="s">
        <v>312</v>
      </c>
      <c r="C400" s="47" t="s">
        <v>700</v>
      </c>
      <c r="D400" s="48" t="s">
        <v>21</v>
      </c>
      <c r="E400" s="254"/>
      <c r="F400" s="254"/>
      <c r="G400" s="254"/>
      <c r="H400" s="254"/>
      <c r="I400" s="254"/>
      <c r="J400" s="254"/>
    </row>
    <row r="401" spans="2:10" ht="29" x14ac:dyDescent="0.35">
      <c r="B401" s="39" t="s">
        <v>312</v>
      </c>
      <c r="C401" s="47" t="s">
        <v>701</v>
      </c>
      <c r="D401" s="48" t="s">
        <v>21</v>
      </c>
      <c r="E401" s="254"/>
      <c r="F401" s="254"/>
      <c r="G401" s="254"/>
      <c r="H401" s="254"/>
      <c r="I401" s="254"/>
      <c r="J401" s="254"/>
    </row>
    <row r="402" spans="2:10" ht="29" x14ac:dyDescent="0.35">
      <c r="B402" s="39" t="s">
        <v>312</v>
      </c>
      <c r="C402" s="47" t="s">
        <v>702</v>
      </c>
      <c r="D402" s="48" t="s">
        <v>21</v>
      </c>
      <c r="E402" s="254"/>
      <c r="F402" s="254"/>
      <c r="G402" s="254"/>
      <c r="H402" s="254"/>
      <c r="I402" s="254"/>
      <c r="J402" s="254"/>
    </row>
    <row r="403" spans="2:10" ht="29" x14ac:dyDescent="0.35">
      <c r="B403" s="39" t="s">
        <v>312</v>
      </c>
      <c r="C403" s="47" t="s">
        <v>703</v>
      </c>
      <c r="D403" s="48" t="s">
        <v>21</v>
      </c>
      <c r="E403" s="254"/>
      <c r="F403" s="254"/>
      <c r="G403" s="254"/>
      <c r="H403" s="254"/>
      <c r="I403" s="254"/>
      <c r="J403" s="254"/>
    </row>
    <row r="404" spans="2:10" ht="29" x14ac:dyDescent="0.35">
      <c r="B404" s="39" t="s">
        <v>312</v>
      </c>
      <c r="C404" s="47" t="s">
        <v>704</v>
      </c>
      <c r="D404" s="48" t="s">
        <v>21</v>
      </c>
      <c r="E404" s="254"/>
      <c r="F404" s="254"/>
      <c r="G404" s="254"/>
      <c r="H404" s="254"/>
      <c r="I404" s="254"/>
      <c r="J404" s="254"/>
    </row>
    <row r="405" spans="2:10" ht="29" x14ac:dyDescent="0.35">
      <c r="B405" s="39" t="s">
        <v>312</v>
      </c>
      <c r="C405" s="47" t="s">
        <v>705</v>
      </c>
      <c r="D405" s="48" t="s">
        <v>21</v>
      </c>
      <c r="E405" s="254"/>
      <c r="F405" s="254"/>
      <c r="G405" s="254"/>
      <c r="H405" s="254"/>
      <c r="I405" s="254"/>
      <c r="J405" s="254"/>
    </row>
    <row r="406" spans="2:10" ht="29" x14ac:dyDescent="0.35">
      <c r="B406" s="39" t="s">
        <v>312</v>
      </c>
      <c r="C406" s="47" t="s">
        <v>706</v>
      </c>
      <c r="D406" s="48" t="s">
        <v>21</v>
      </c>
      <c r="E406" s="254"/>
      <c r="F406" s="254"/>
      <c r="G406" s="254"/>
      <c r="H406" s="254"/>
      <c r="I406" s="254"/>
      <c r="J406" s="254"/>
    </row>
    <row r="407" spans="2:10" ht="29" x14ac:dyDescent="0.35">
      <c r="B407" s="39" t="s">
        <v>312</v>
      </c>
      <c r="C407" s="47" t="s">
        <v>707</v>
      </c>
      <c r="D407" s="48" t="s">
        <v>21</v>
      </c>
      <c r="E407" s="254"/>
      <c r="F407" s="254"/>
      <c r="G407" s="254"/>
      <c r="H407" s="254"/>
      <c r="I407" s="254"/>
      <c r="J407" s="254"/>
    </row>
    <row r="408" spans="2:10" ht="29" x14ac:dyDescent="0.35">
      <c r="B408" s="39" t="s">
        <v>312</v>
      </c>
      <c r="C408" s="47" t="s">
        <v>708</v>
      </c>
      <c r="D408" s="48" t="s">
        <v>21</v>
      </c>
      <c r="E408" s="254"/>
      <c r="F408" s="254"/>
      <c r="G408" s="254"/>
      <c r="H408" s="254"/>
      <c r="I408" s="254"/>
      <c r="J408" s="254"/>
    </row>
    <row r="409" spans="2:10" ht="29" x14ac:dyDescent="0.35">
      <c r="B409" s="39" t="s">
        <v>312</v>
      </c>
      <c r="C409" s="47" t="s">
        <v>709</v>
      </c>
      <c r="D409" s="48" t="s">
        <v>21</v>
      </c>
      <c r="E409" s="254"/>
      <c r="F409" s="254"/>
      <c r="G409" s="254"/>
      <c r="H409" s="254"/>
      <c r="I409" s="254"/>
      <c r="J409" s="254"/>
    </row>
    <row r="410" spans="2:10" x14ac:dyDescent="0.35">
      <c r="B410" s="39" t="s">
        <v>312</v>
      </c>
      <c r="C410" s="47" t="s">
        <v>710</v>
      </c>
      <c r="D410" s="48" t="s">
        <v>21</v>
      </c>
      <c r="E410" s="254"/>
      <c r="F410" s="254"/>
      <c r="G410" s="254"/>
      <c r="H410" s="254"/>
      <c r="I410" s="254"/>
      <c r="J410" s="254"/>
    </row>
    <row r="411" spans="2:10" ht="29" x14ac:dyDescent="0.35">
      <c r="B411" s="39" t="s">
        <v>312</v>
      </c>
      <c r="C411" s="47" t="s">
        <v>711</v>
      </c>
      <c r="D411" s="48" t="s">
        <v>21</v>
      </c>
      <c r="E411" s="254"/>
      <c r="F411" s="254"/>
      <c r="G411" s="254"/>
      <c r="H411" s="254"/>
      <c r="I411" s="254"/>
      <c r="J411" s="254"/>
    </row>
    <row r="412" spans="2:10" ht="29" x14ac:dyDescent="0.35">
      <c r="B412" s="39" t="s">
        <v>312</v>
      </c>
      <c r="C412" s="47" t="s">
        <v>712</v>
      </c>
      <c r="D412" s="48" t="s">
        <v>21</v>
      </c>
      <c r="E412" s="254"/>
      <c r="F412" s="254"/>
      <c r="G412" s="254"/>
      <c r="H412" s="254"/>
      <c r="I412" s="254"/>
      <c r="J412" s="254"/>
    </row>
    <row r="413" spans="2:10" ht="29" x14ac:dyDescent="0.35">
      <c r="B413" s="39" t="s">
        <v>312</v>
      </c>
      <c r="C413" s="47" t="s">
        <v>713</v>
      </c>
      <c r="D413" s="48" t="s">
        <v>21</v>
      </c>
      <c r="E413" s="254"/>
      <c r="F413" s="254"/>
      <c r="G413" s="254"/>
      <c r="H413" s="254"/>
      <c r="I413" s="254"/>
      <c r="J413" s="254"/>
    </row>
    <row r="414" spans="2:10" ht="29" x14ac:dyDescent="0.35">
      <c r="B414" s="39" t="s">
        <v>312</v>
      </c>
      <c r="C414" s="47" t="s">
        <v>714</v>
      </c>
      <c r="D414" s="48" t="s">
        <v>21</v>
      </c>
      <c r="E414" s="254"/>
      <c r="F414" s="254"/>
      <c r="G414" s="254"/>
      <c r="H414" s="254"/>
      <c r="I414" s="254"/>
      <c r="J414" s="254"/>
    </row>
    <row r="415" spans="2:10" ht="29" x14ac:dyDescent="0.35">
      <c r="B415" s="39" t="s">
        <v>312</v>
      </c>
      <c r="C415" s="47" t="s">
        <v>715</v>
      </c>
      <c r="D415" s="48" t="s">
        <v>21</v>
      </c>
      <c r="E415" s="254"/>
      <c r="F415" s="254"/>
      <c r="G415" s="254"/>
      <c r="H415" s="254"/>
      <c r="I415" s="254"/>
      <c r="J415" s="254"/>
    </row>
    <row r="416" spans="2:10" x14ac:dyDescent="0.35">
      <c r="B416" s="39" t="s">
        <v>312</v>
      </c>
      <c r="C416" s="47" t="s">
        <v>716</v>
      </c>
      <c r="D416" s="48" t="s">
        <v>21</v>
      </c>
      <c r="E416" s="254"/>
      <c r="F416" s="254"/>
      <c r="G416" s="254"/>
      <c r="H416" s="254"/>
      <c r="I416" s="254"/>
      <c r="J416" s="254"/>
    </row>
    <row r="417" spans="2:10" ht="29" x14ac:dyDescent="0.35">
      <c r="B417" s="39" t="s">
        <v>312</v>
      </c>
      <c r="C417" s="47" t="s">
        <v>717</v>
      </c>
      <c r="D417" s="48" t="s">
        <v>21</v>
      </c>
      <c r="E417" s="254"/>
      <c r="F417" s="254"/>
      <c r="G417" s="254"/>
      <c r="H417" s="254"/>
      <c r="I417" s="254"/>
      <c r="J417" s="254"/>
    </row>
    <row r="418" spans="2:10" x14ac:dyDescent="0.35">
      <c r="B418" s="39" t="s">
        <v>312</v>
      </c>
      <c r="C418" s="47" t="s">
        <v>718</v>
      </c>
      <c r="D418" s="48" t="s">
        <v>21</v>
      </c>
      <c r="E418" s="254"/>
      <c r="F418" s="254"/>
      <c r="G418" s="254"/>
      <c r="H418" s="254"/>
      <c r="I418" s="254"/>
      <c r="J418" s="254"/>
    </row>
    <row r="419" spans="2:10" ht="29" x14ac:dyDescent="0.35">
      <c r="B419" s="39" t="s">
        <v>312</v>
      </c>
      <c r="C419" s="47" t="s">
        <v>719</v>
      </c>
      <c r="D419" s="48" t="s">
        <v>21</v>
      </c>
      <c r="E419" s="254"/>
      <c r="F419" s="254"/>
      <c r="G419" s="254"/>
      <c r="H419" s="254"/>
      <c r="I419" s="254"/>
      <c r="J419" s="254"/>
    </row>
    <row r="420" spans="2:10" ht="29" x14ac:dyDescent="0.35">
      <c r="B420" s="39" t="s">
        <v>312</v>
      </c>
      <c r="C420" s="47" t="s">
        <v>720</v>
      </c>
      <c r="D420" s="48" t="s">
        <v>21</v>
      </c>
      <c r="E420" s="254"/>
      <c r="F420" s="254"/>
      <c r="G420" s="254"/>
      <c r="H420" s="254"/>
      <c r="I420" s="254"/>
      <c r="J420" s="254"/>
    </row>
    <row r="421" spans="2:10" ht="29" x14ac:dyDescent="0.35">
      <c r="B421" s="39" t="s">
        <v>312</v>
      </c>
      <c r="C421" s="47" t="s">
        <v>721</v>
      </c>
      <c r="D421" s="48" t="s">
        <v>21</v>
      </c>
      <c r="E421" s="254"/>
      <c r="F421" s="254"/>
      <c r="G421" s="254"/>
      <c r="H421" s="254"/>
      <c r="I421" s="254"/>
      <c r="J421" s="254"/>
    </row>
    <row r="422" spans="2:10" ht="29" x14ac:dyDescent="0.35">
      <c r="B422" s="39" t="s">
        <v>312</v>
      </c>
      <c r="C422" s="47" t="s">
        <v>722</v>
      </c>
      <c r="D422" s="48" t="s">
        <v>21</v>
      </c>
      <c r="E422" s="254"/>
      <c r="F422" s="254"/>
      <c r="G422" s="254"/>
      <c r="H422" s="254"/>
      <c r="I422" s="254"/>
      <c r="J422" s="254"/>
    </row>
    <row r="423" spans="2:10" ht="29" x14ac:dyDescent="0.35">
      <c r="B423" s="39" t="s">
        <v>312</v>
      </c>
      <c r="C423" s="47" t="s">
        <v>723</v>
      </c>
      <c r="D423" s="48" t="s">
        <v>21</v>
      </c>
      <c r="E423" s="254"/>
      <c r="F423" s="254"/>
      <c r="G423" s="254"/>
      <c r="H423" s="254"/>
      <c r="I423" s="254"/>
      <c r="J423" s="254"/>
    </row>
    <row r="424" spans="2:10" ht="29" x14ac:dyDescent="0.35">
      <c r="B424" s="39" t="s">
        <v>312</v>
      </c>
      <c r="C424" s="47" t="s">
        <v>724</v>
      </c>
      <c r="D424" s="48" t="s">
        <v>21</v>
      </c>
      <c r="E424" s="254"/>
      <c r="F424" s="254"/>
      <c r="G424" s="254"/>
      <c r="H424" s="254"/>
      <c r="I424" s="254"/>
      <c r="J424" s="254"/>
    </row>
    <row r="425" spans="2:10" ht="29" x14ac:dyDescent="0.35">
      <c r="B425" s="39" t="s">
        <v>312</v>
      </c>
      <c r="C425" s="47" t="s">
        <v>725</v>
      </c>
      <c r="D425" s="48" t="s">
        <v>21</v>
      </c>
      <c r="E425" s="254"/>
      <c r="F425" s="254"/>
      <c r="G425" s="254"/>
      <c r="H425" s="254"/>
      <c r="I425" s="254"/>
      <c r="J425" s="254"/>
    </row>
    <row r="426" spans="2:10" ht="29" x14ac:dyDescent="0.35">
      <c r="B426" s="39" t="s">
        <v>312</v>
      </c>
      <c r="C426" s="47" t="s">
        <v>726</v>
      </c>
      <c r="D426" s="48" t="s">
        <v>21</v>
      </c>
      <c r="E426" s="254"/>
      <c r="F426" s="254"/>
      <c r="G426" s="254"/>
      <c r="H426" s="254"/>
      <c r="I426" s="254"/>
      <c r="J426" s="254"/>
    </row>
    <row r="427" spans="2:10" ht="29" x14ac:dyDescent="0.35">
      <c r="B427" s="39" t="s">
        <v>312</v>
      </c>
      <c r="C427" s="47" t="s">
        <v>727</v>
      </c>
      <c r="D427" s="48" t="s">
        <v>21</v>
      </c>
      <c r="E427" s="254"/>
      <c r="F427" s="254"/>
      <c r="G427" s="254"/>
      <c r="H427" s="254"/>
      <c r="I427" s="254"/>
      <c r="J427" s="254"/>
    </row>
    <row r="428" spans="2:10" ht="29" x14ac:dyDescent="0.35">
      <c r="B428" s="39" t="s">
        <v>312</v>
      </c>
      <c r="C428" s="47" t="s">
        <v>728</v>
      </c>
      <c r="D428" s="48" t="s">
        <v>21</v>
      </c>
      <c r="E428" s="254"/>
      <c r="F428" s="254"/>
      <c r="G428" s="254"/>
      <c r="H428" s="254"/>
      <c r="I428" s="254"/>
      <c r="J428" s="254"/>
    </row>
    <row r="429" spans="2:10" ht="43.5" x14ac:dyDescent="0.35">
      <c r="B429" s="39" t="s">
        <v>312</v>
      </c>
      <c r="C429" s="47" t="s">
        <v>729</v>
      </c>
      <c r="D429" s="48" t="s">
        <v>21</v>
      </c>
      <c r="E429" s="254"/>
      <c r="F429" s="254"/>
      <c r="G429" s="254"/>
      <c r="H429" s="254"/>
      <c r="I429" s="254"/>
      <c r="J429" s="254"/>
    </row>
    <row r="430" spans="2:10" ht="43.5" x14ac:dyDescent="0.35">
      <c r="B430" s="39" t="s">
        <v>312</v>
      </c>
      <c r="C430" s="47" t="s">
        <v>730</v>
      </c>
      <c r="D430" s="48" t="s">
        <v>21</v>
      </c>
      <c r="E430" s="254"/>
      <c r="F430" s="254"/>
      <c r="G430" s="254"/>
      <c r="H430" s="254"/>
      <c r="I430" s="254"/>
      <c r="J430" s="254"/>
    </row>
    <row r="431" spans="2:10" ht="29" x14ac:dyDescent="0.35">
      <c r="B431" s="39" t="s">
        <v>312</v>
      </c>
      <c r="C431" s="47" t="s">
        <v>731</v>
      </c>
      <c r="D431" s="48" t="s">
        <v>21</v>
      </c>
      <c r="E431" s="254"/>
      <c r="F431" s="254"/>
      <c r="G431" s="254"/>
      <c r="H431" s="254"/>
      <c r="I431" s="254"/>
      <c r="J431" s="254"/>
    </row>
    <row r="432" spans="2:10" ht="43.5" x14ac:dyDescent="0.35">
      <c r="B432" s="39" t="s">
        <v>312</v>
      </c>
      <c r="C432" s="47" t="s">
        <v>732</v>
      </c>
      <c r="D432" s="48" t="s">
        <v>21</v>
      </c>
      <c r="E432" s="254"/>
      <c r="F432" s="254"/>
      <c r="G432" s="254"/>
      <c r="H432" s="254"/>
      <c r="I432" s="254"/>
      <c r="J432" s="254"/>
    </row>
    <row r="433" spans="2:10" ht="29" x14ac:dyDescent="0.35">
      <c r="B433" s="39" t="s">
        <v>312</v>
      </c>
      <c r="C433" s="47" t="s">
        <v>733</v>
      </c>
      <c r="D433" s="48" t="s">
        <v>21</v>
      </c>
      <c r="E433" s="254"/>
      <c r="F433" s="254"/>
      <c r="G433" s="254"/>
      <c r="H433" s="254"/>
      <c r="I433" s="254"/>
      <c r="J433" s="254"/>
    </row>
    <row r="434" spans="2:10" ht="29" x14ac:dyDescent="0.35">
      <c r="B434" s="39" t="s">
        <v>312</v>
      </c>
      <c r="C434" s="47" t="s">
        <v>734</v>
      </c>
      <c r="D434" s="48" t="s">
        <v>21</v>
      </c>
      <c r="E434" s="254"/>
      <c r="F434" s="254"/>
      <c r="G434" s="254"/>
      <c r="H434" s="254"/>
      <c r="I434" s="254"/>
      <c r="J434" s="254"/>
    </row>
    <row r="435" spans="2:10" x14ac:dyDescent="0.35">
      <c r="B435" s="39" t="s">
        <v>312</v>
      </c>
      <c r="C435" s="47" t="s">
        <v>735</v>
      </c>
      <c r="D435" s="48" t="s">
        <v>21</v>
      </c>
      <c r="E435" s="254"/>
      <c r="F435" s="254"/>
      <c r="G435" s="254"/>
      <c r="H435" s="254"/>
      <c r="I435" s="254"/>
      <c r="J435" s="254"/>
    </row>
    <row r="436" spans="2:10" ht="29" x14ac:dyDescent="0.35">
      <c r="B436" s="39" t="s">
        <v>312</v>
      </c>
      <c r="C436" s="47" t="s">
        <v>736</v>
      </c>
      <c r="D436" s="48" t="s">
        <v>21</v>
      </c>
      <c r="E436" s="254"/>
      <c r="F436" s="254"/>
      <c r="G436" s="254"/>
      <c r="H436" s="254"/>
      <c r="I436" s="254"/>
      <c r="J436" s="254"/>
    </row>
    <row r="437" spans="2:10" ht="43.5" x14ac:dyDescent="0.35">
      <c r="B437" s="39" t="s">
        <v>312</v>
      </c>
      <c r="C437" s="47" t="s">
        <v>737</v>
      </c>
      <c r="D437" s="48" t="s">
        <v>21</v>
      </c>
      <c r="E437" s="254"/>
      <c r="F437" s="254"/>
      <c r="G437" s="254"/>
      <c r="H437" s="254"/>
      <c r="I437" s="254"/>
      <c r="J437" s="254"/>
    </row>
    <row r="438" spans="2:10" ht="29" x14ac:dyDescent="0.35">
      <c r="B438" s="39" t="s">
        <v>312</v>
      </c>
      <c r="C438" s="47" t="s">
        <v>738</v>
      </c>
      <c r="D438" s="48" t="s">
        <v>21</v>
      </c>
      <c r="E438" s="254"/>
      <c r="F438" s="254"/>
      <c r="G438" s="254"/>
      <c r="H438" s="254"/>
      <c r="I438" s="254"/>
      <c r="J438" s="254"/>
    </row>
    <row r="439" spans="2:10" ht="29" x14ac:dyDescent="0.35">
      <c r="B439" s="39" t="s">
        <v>312</v>
      </c>
      <c r="C439" s="47" t="s">
        <v>739</v>
      </c>
      <c r="D439" s="48" t="s">
        <v>21</v>
      </c>
      <c r="E439" s="254"/>
      <c r="F439" s="254"/>
      <c r="G439" s="254"/>
      <c r="H439" s="254"/>
      <c r="I439" s="254"/>
      <c r="J439" s="254"/>
    </row>
    <row r="440" spans="2:10" ht="43.5" x14ac:dyDescent="0.35">
      <c r="B440" s="39" t="s">
        <v>312</v>
      </c>
      <c r="C440" s="47" t="s">
        <v>740</v>
      </c>
      <c r="D440" s="48" t="s">
        <v>21</v>
      </c>
      <c r="E440" s="254"/>
      <c r="F440" s="254"/>
      <c r="G440" s="254"/>
      <c r="H440" s="254"/>
      <c r="I440" s="254"/>
      <c r="J440" s="254"/>
    </row>
    <row r="441" spans="2:10" ht="43.5" x14ac:dyDescent="0.35">
      <c r="B441" s="39" t="s">
        <v>312</v>
      </c>
      <c r="C441" s="47" t="s">
        <v>741</v>
      </c>
      <c r="D441" s="48" t="s">
        <v>21</v>
      </c>
      <c r="E441" s="254"/>
      <c r="F441" s="254"/>
      <c r="G441" s="254"/>
      <c r="H441" s="254"/>
      <c r="I441" s="254"/>
      <c r="J441" s="254"/>
    </row>
    <row r="442" spans="2:10" ht="29" x14ac:dyDescent="0.35">
      <c r="B442" s="39" t="s">
        <v>312</v>
      </c>
      <c r="C442" s="47" t="s">
        <v>742</v>
      </c>
      <c r="D442" s="48" t="s">
        <v>21</v>
      </c>
      <c r="E442" s="254"/>
      <c r="F442" s="254"/>
      <c r="G442" s="254"/>
      <c r="H442" s="254"/>
      <c r="I442" s="254"/>
      <c r="J442" s="254"/>
    </row>
    <row r="443" spans="2:10" ht="43.5" x14ac:dyDescent="0.35">
      <c r="B443" s="39" t="s">
        <v>312</v>
      </c>
      <c r="C443" s="47" t="s">
        <v>743</v>
      </c>
      <c r="D443" s="48" t="s">
        <v>21</v>
      </c>
      <c r="E443" s="254"/>
      <c r="F443" s="254"/>
      <c r="G443" s="254"/>
      <c r="H443" s="254"/>
      <c r="I443" s="254"/>
      <c r="J443" s="254"/>
    </row>
    <row r="444" spans="2:10" ht="29" x14ac:dyDescent="0.35">
      <c r="B444" s="39" t="s">
        <v>312</v>
      </c>
      <c r="C444" s="47" t="s">
        <v>744</v>
      </c>
      <c r="D444" s="48" t="s">
        <v>21</v>
      </c>
      <c r="E444" s="254"/>
      <c r="F444" s="254"/>
      <c r="G444" s="254"/>
      <c r="H444" s="254"/>
      <c r="I444" s="254"/>
      <c r="J444" s="254"/>
    </row>
    <row r="445" spans="2:10" ht="29" x14ac:dyDescent="0.35">
      <c r="B445" s="39" t="s">
        <v>312</v>
      </c>
      <c r="C445" s="47" t="s">
        <v>745</v>
      </c>
      <c r="D445" s="48" t="s">
        <v>21</v>
      </c>
      <c r="E445" s="254"/>
      <c r="F445" s="254"/>
      <c r="G445" s="254"/>
      <c r="H445" s="254"/>
      <c r="I445" s="254"/>
      <c r="J445" s="254"/>
    </row>
    <row r="446" spans="2:10" ht="29" x14ac:dyDescent="0.35">
      <c r="B446" s="39" t="s">
        <v>312</v>
      </c>
      <c r="C446" s="47" t="s">
        <v>746</v>
      </c>
      <c r="D446" s="48" t="s">
        <v>21</v>
      </c>
      <c r="E446" s="254"/>
      <c r="F446" s="254"/>
      <c r="G446" s="254"/>
      <c r="H446" s="254"/>
      <c r="I446" s="254"/>
      <c r="J446" s="254"/>
    </row>
    <row r="447" spans="2:10" ht="43.5" x14ac:dyDescent="0.35">
      <c r="B447" s="39" t="s">
        <v>312</v>
      </c>
      <c r="C447" s="47" t="s">
        <v>747</v>
      </c>
      <c r="D447" s="48" t="s">
        <v>21</v>
      </c>
      <c r="E447" s="254"/>
      <c r="F447" s="254"/>
      <c r="G447" s="254"/>
      <c r="H447" s="254"/>
      <c r="I447" s="254"/>
      <c r="J447" s="254"/>
    </row>
    <row r="448" spans="2:10" ht="29" x14ac:dyDescent="0.35">
      <c r="B448" s="39" t="s">
        <v>312</v>
      </c>
      <c r="C448" s="47" t="s">
        <v>748</v>
      </c>
      <c r="D448" s="48" t="s">
        <v>21</v>
      </c>
      <c r="E448" s="254"/>
      <c r="F448" s="254"/>
      <c r="G448" s="254"/>
      <c r="H448" s="254"/>
      <c r="I448" s="254"/>
      <c r="J448" s="254"/>
    </row>
    <row r="449" spans="2:10" ht="43.5" x14ac:dyDescent="0.35">
      <c r="B449" s="39" t="s">
        <v>312</v>
      </c>
      <c r="C449" s="47" t="s">
        <v>749</v>
      </c>
      <c r="D449" s="48" t="s">
        <v>21</v>
      </c>
      <c r="E449" s="254"/>
      <c r="F449" s="254"/>
      <c r="G449" s="254"/>
      <c r="H449" s="254"/>
      <c r="I449" s="254"/>
      <c r="J449" s="254"/>
    </row>
    <row r="450" spans="2:10" ht="29" x14ac:dyDescent="0.35">
      <c r="B450" s="39" t="s">
        <v>312</v>
      </c>
      <c r="C450" s="47" t="s">
        <v>750</v>
      </c>
      <c r="D450" s="48" t="s">
        <v>21</v>
      </c>
      <c r="E450" s="254"/>
      <c r="F450" s="254"/>
      <c r="G450" s="254"/>
      <c r="H450" s="254"/>
      <c r="I450" s="254"/>
      <c r="J450" s="254"/>
    </row>
    <row r="451" spans="2:10" ht="29" x14ac:dyDescent="0.35">
      <c r="B451" s="39" t="s">
        <v>312</v>
      </c>
      <c r="C451" s="47" t="s">
        <v>751</v>
      </c>
      <c r="D451" s="48" t="s">
        <v>21</v>
      </c>
      <c r="E451" s="254"/>
      <c r="F451" s="254"/>
      <c r="G451" s="254"/>
      <c r="H451" s="254"/>
      <c r="I451" s="254"/>
      <c r="J451" s="254"/>
    </row>
    <row r="452" spans="2:10" ht="29" x14ac:dyDescent="0.35">
      <c r="B452" s="39" t="s">
        <v>312</v>
      </c>
      <c r="C452" s="47" t="s">
        <v>752</v>
      </c>
      <c r="D452" s="48" t="s">
        <v>21</v>
      </c>
      <c r="E452" s="254"/>
      <c r="F452" s="254"/>
      <c r="G452" s="254"/>
      <c r="H452" s="254"/>
      <c r="I452" s="254"/>
      <c r="J452" s="254"/>
    </row>
    <row r="453" spans="2:10" ht="43.5" x14ac:dyDescent="0.35">
      <c r="B453" s="39" t="s">
        <v>312</v>
      </c>
      <c r="C453" s="47" t="s">
        <v>753</v>
      </c>
      <c r="D453" s="48" t="s">
        <v>21</v>
      </c>
      <c r="E453" s="254"/>
      <c r="F453" s="254"/>
      <c r="G453" s="254"/>
      <c r="H453" s="254"/>
      <c r="I453" s="254"/>
      <c r="J453" s="254"/>
    </row>
    <row r="454" spans="2:10" ht="29" x14ac:dyDescent="0.35">
      <c r="B454" s="39" t="s">
        <v>312</v>
      </c>
      <c r="C454" s="47" t="s">
        <v>754</v>
      </c>
      <c r="D454" s="48" t="s">
        <v>21</v>
      </c>
      <c r="E454" s="254"/>
      <c r="F454" s="254"/>
      <c r="G454" s="254"/>
      <c r="H454" s="254"/>
      <c r="I454" s="254"/>
      <c r="J454" s="254"/>
    </row>
    <row r="455" spans="2:10" ht="29" x14ac:dyDescent="0.35">
      <c r="B455" s="39" t="s">
        <v>312</v>
      </c>
      <c r="C455" s="47" t="s">
        <v>755</v>
      </c>
      <c r="D455" s="48" t="s">
        <v>21</v>
      </c>
      <c r="E455" s="254"/>
      <c r="F455" s="254"/>
      <c r="G455" s="254"/>
      <c r="H455" s="254"/>
      <c r="I455" s="254"/>
      <c r="J455" s="254"/>
    </row>
    <row r="456" spans="2:10" ht="29" x14ac:dyDescent="0.35">
      <c r="B456" s="39" t="s">
        <v>312</v>
      </c>
      <c r="C456" s="47" t="s">
        <v>756</v>
      </c>
      <c r="D456" s="48" t="s">
        <v>21</v>
      </c>
      <c r="E456" s="254"/>
      <c r="F456" s="254"/>
      <c r="G456" s="254"/>
      <c r="H456" s="254"/>
      <c r="I456" s="254"/>
      <c r="J456" s="254"/>
    </row>
    <row r="457" spans="2:10" ht="29" x14ac:dyDescent="0.35">
      <c r="B457" s="39" t="s">
        <v>312</v>
      </c>
      <c r="C457" s="47" t="s">
        <v>757</v>
      </c>
      <c r="D457" s="48" t="s">
        <v>21</v>
      </c>
      <c r="E457" s="254"/>
      <c r="F457" s="254"/>
      <c r="G457" s="254"/>
      <c r="H457" s="254"/>
      <c r="I457" s="254"/>
      <c r="J457" s="254"/>
    </row>
    <row r="458" spans="2:10" ht="29" x14ac:dyDescent="0.35">
      <c r="B458" s="39" t="s">
        <v>312</v>
      </c>
      <c r="C458" s="47" t="s">
        <v>758</v>
      </c>
      <c r="D458" s="48" t="s">
        <v>21</v>
      </c>
      <c r="E458" s="254"/>
      <c r="F458" s="254"/>
      <c r="G458" s="254"/>
      <c r="H458" s="254"/>
      <c r="I458" s="254"/>
      <c r="J458" s="254"/>
    </row>
    <row r="459" spans="2:10" ht="43.5" x14ac:dyDescent="0.35">
      <c r="B459" s="39" t="s">
        <v>312</v>
      </c>
      <c r="C459" s="47" t="s">
        <v>759</v>
      </c>
      <c r="D459" s="48" t="s">
        <v>21</v>
      </c>
      <c r="E459" s="254"/>
      <c r="F459" s="254"/>
      <c r="G459" s="254"/>
      <c r="H459" s="254"/>
      <c r="I459" s="254"/>
      <c r="J459" s="254"/>
    </row>
    <row r="460" spans="2:10" ht="29" x14ac:dyDescent="0.35">
      <c r="B460" s="39" t="s">
        <v>312</v>
      </c>
      <c r="C460" s="47" t="s">
        <v>760</v>
      </c>
      <c r="D460" s="48" t="s">
        <v>21</v>
      </c>
      <c r="E460" s="254"/>
      <c r="F460" s="254"/>
      <c r="G460" s="254"/>
      <c r="H460" s="254"/>
      <c r="I460" s="254"/>
      <c r="J460" s="254"/>
    </row>
    <row r="461" spans="2:10" ht="29" x14ac:dyDescent="0.35">
      <c r="B461" s="39" t="s">
        <v>312</v>
      </c>
      <c r="C461" s="47" t="s">
        <v>761</v>
      </c>
      <c r="D461" s="48" t="s">
        <v>21</v>
      </c>
      <c r="E461" s="254"/>
      <c r="F461" s="254"/>
      <c r="G461" s="254"/>
      <c r="H461" s="254"/>
      <c r="I461" s="254"/>
      <c r="J461" s="254"/>
    </row>
    <row r="462" spans="2:10" ht="29" x14ac:dyDescent="0.35">
      <c r="B462" s="39" t="s">
        <v>312</v>
      </c>
      <c r="C462" s="47" t="s">
        <v>762</v>
      </c>
      <c r="D462" s="48" t="s">
        <v>21</v>
      </c>
      <c r="E462" s="254"/>
      <c r="F462" s="254"/>
      <c r="G462" s="254"/>
      <c r="H462" s="254"/>
      <c r="I462" s="254"/>
      <c r="J462" s="254"/>
    </row>
    <row r="463" spans="2:10" ht="29" x14ac:dyDescent="0.35">
      <c r="B463" s="39" t="s">
        <v>312</v>
      </c>
      <c r="C463" s="47" t="s">
        <v>763</v>
      </c>
      <c r="D463" s="48" t="s">
        <v>21</v>
      </c>
      <c r="E463" s="254"/>
      <c r="F463" s="254"/>
      <c r="G463" s="254"/>
      <c r="H463" s="254"/>
      <c r="I463" s="254"/>
      <c r="J463" s="254"/>
    </row>
    <row r="464" spans="2:10" ht="29" x14ac:dyDescent="0.35">
      <c r="B464" s="39" t="s">
        <v>312</v>
      </c>
      <c r="C464" s="47" t="s">
        <v>764</v>
      </c>
      <c r="D464" s="48" t="s">
        <v>21</v>
      </c>
      <c r="E464" s="254"/>
      <c r="F464" s="254"/>
      <c r="G464" s="254"/>
      <c r="H464" s="254"/>
      <c r="I464" s="254"/>
      <c r="J464" s="254"/>
    </row>
    <row r="465" spans="2:10" x14ac:dyDescent="0.35">
      <c r="B465" s="39" t="s">
        <v>196</v>
      </c>
      <c r="C465" s="47" t="s">
        <v>765</v>
      </c>
      <c r="D465" s="48" t="s">
        <v>32</v>
      </c>
      <c r="E465" s="254"/>
      <c r="F465" s="254"/>
      <c r="G465" s="254"/>
      <c r="H465" s="254"/>
      <c r="I465" s="254"/>
      <c r="J465" s="254"/>
    </row>
    <row r="466" spans="2:10" x14ac:dyDescent="0.35">
      <c r="B466" s="39" t="s">
        <v>196</v>
      </c>
      <c r="C466" s="47" t="s">
        <v>766</v>
      </c>
      <c r="D466" s="48" t="s">
        <v>32</v>
      </c>
      <c r="E466" s="254"/>
      <c r="F466" s="254"/>
      <c r="G466" s="254"/>
      <c r="H466" s="254"/>
      <c r="I466" s="254"/>
      <c r="J466" s="254"/>
    </row>
    <row r="467" spans="2:10" x14ac:dyDescent="0.35">
      <c r="B467" s="39" t="s">
        <v>196</v>
      </c>
      <c r="C467" s="47" t="s">
        <v>767</v>
      </c>
      <c r="D467" s="48" t="s">
        <v>32</v>
      </c>
      <c r="E467" s="254"/>
      <c r="F467" s="254"/>
      <c r="G467" s="254"/>
      <c r="H467" s="254"/>
      <c r="I467" s="254"/>
      <c r="J467" s="254"/>
    </row>
    <row r="468" spans="2:10" x14ac:dyDescent="0.35">
      <c r="B468" s="39" t="s">
        <v>196</v>
      </c>
      <c r="C468" s="47" t="s">
        <v>768</v>
      </c>
      <c r="D468" s="48" t="s">
        <v>32</v>
      </c>
      <c r="E468" s="254"/>
      <c r="F468" s="254"/>
      <c r="G468" s="254"/>
      <c r="H468" s="254"/>
      <c r="I468" s="254"/>
      <c r="J468" s="254"/>
    </row>
    <row r="469" spans="2:10" x14ac:dyDescent="0.35">
      <c r="B469" s="39" t="s">
        <v>196</v>
      </c>
      <c r="C469" s="47" t="s">
        <v>769</v>
      </c>
      <c r="D469" s="48" t="s">
        <v>32</v>
      </c>
      <c r="E469" s="254"/>
      <c r="F469" s="254"/>
      <c r="G469" s="254"/>
      <c r="H469" s="254"/>
      <c r="I469" s="254"/>
      <c r="J469" s="254"/>
    </row>
    <row r="470" spans="2:10" x14ac:dyDescent="0.35">
      <c r="B470" s="39" t="s">
        <v>196</v>
      </c>
      <c r="C470" s="47" t="s">
        <v>770</v>
      </c>
      <c r="D470" s="48" t="s">
        <v>32</v>
      </c>
      <c r="E470" s="254"/>
      <c r="F470" s="254"/>
      <c r="G470" s="254"/>
      <c r="H470" s="254"/>
      <c r="I470" s="254"/>
      <c r="J470" s="254"/>
    </row>
    <row r="471" spans="2:10" x14ac:dyDescent="0.35">
      <c r="B471" s="39" t="s">
        <v>196</v>
      </c>
      <c r="C471" s="47" t="s">
        <v>771</v>
      </c>
      <c r="D471" s="48" t="s">
        <v>32</v>
      </c>
      <c r="E471" s="254"/>
      <c r="F471" s="254"/>
      <c r="G471" s="254"/>
      <c r="H471" s="254"/>
      <c r="I471" s="254"/>
      <c r="J471" s="254"/>
    </row>
    <row r="472" spans="2:10" ht="29" x14ac:dyDescent="0.35">
      <c r="B472" s="39" t="s">
        <v>196</v>
      </c>
      <c r="C472" s="47" t="s">
        <v>772</v>
      </c>
      <c r="D472" s="48" t="s">
        <v>32</v>
      </c>
      <c r="E472" s="254"/>
      <c r="F472" s="254"/>
      <c r="G472" s="254"/>
      <c r="H472" s="254"/>
      <c r="I472" s="254"/>
      <c r="J472" s="254"/>
    </row>
    <row r="473" spans="2:10" x14ac:dyDescent="0.35">
      <c r="B473" s="39" t="s">
        <v>196</v>
      </c>
      <c r="C473" s="47" t="s">
        <v>773</v>
      </c>
      <c r="D473" s="48" t="s">
        <v>32</v>
      </c>
      <c r="E473" s="254"/>
      <c r="F473" s="254"/>
      <c r="G473" s="254"/>
      <c r="H473" s="254"/>
      <c r="I473" s="254"/>
      <c r="J473" s="254"/>
    </row>
    <row r="474" spans="2:10" x14ac:dyDescent="0.35">
      <c r="B474" s="39" t="s">
        <v>196</v>
      </c>
      <c r="C474" s="47" t="s">
        <v>774</v>
      </c>
      <c r="D474" s="48" t="s">
        <v>32</v>
      </c>
      <c r="E474" s="254"/>
      <c r="F474" s="254"/>
      <c r="G474" s="254"/>
      <c r="H474" s="254"/>
      <c r="I474" s="254"/>
      <c r="J474" s="254"/>
    </row>
    <row r="475" spans="2:10" x14ac:dyDescent="0.35">
      <c r="B475" s="39" t="s">
        <v>196</v>
      </c>
      <c r="C475" s="47" t="s">
        <v>775</v>
      </c>
      <c r="D475" s="48" t="s">
        <v>32</v>
      </c>
      <c r="E475" s="254"/>
      <c r="F475" s="254"/>
      <c r="G475" s="254"/>
      <c r="H475" s="254"/>
      <c r="I475" s="254"/>
      <c r="J475" s="254"/>
    </row>
    <row r="476" spans="2:10" x14ac:dyDescent="0.35">
      <c r="B476" s="39" t="s">
        <v>196</v>
      </c>
      <c r="C476" s="47" t="s">
        <v>776</v>
      </c>
      <c r="D476" s="48" t="s">
        <v>32</v>
      </c>
      <c r="E476" s="254"/>
      <c r="F476" s="254"/>
      <c r="G476" s="254"/>
      <c r="H476" s="254"/>
      <c r="I476" s="254"/>
      <c r="J476" s="254"/>
    </row>
    <row r="477" spans="2:10" x14ac:dyDescent="0.35">
      <c r="B477" s="39" t="s">
        <v>196</v>
      </c>
      <c r="C477" s="47" t="s">
        <v>777</v>
      </c>
      <c r="D477" s="48" t="s">
        <v>32</v>
      </c>
      <c r="E477" s="254"/>
      <c r="F477" s="254"/>
      <c r="G477" s="254"/>
      <c r="H477" s="254"/>
      <c r="I477" s="254"/>
      <c r="J477" s="254"/>
    </row>
    <row r="478" spans="2:10" ht="29" x14ac:dyDescent="0.35">
      <c r="B478" s="39" t="s">
        <v>196</v>
      </c>
      <c r="C478" s="47" t="s">
        <v>778</v>
      </c>
      <c r="D478" s="48" t="s">
        <v>32</v>
      </c>
      <c r="E478" s="254"/>
      <c r="F478" s="254"/>
      <c r="G478" s="254"/>
      <c r="H478" s="254"/>
      <c r="I478" s="254"/>
      <c r="J478" s="254"/>
    </row>
    <row r="479" spans="2:10" x14ac:dyDescent="0.35">
      <c r="B479" s="39" t="s">
        <v>196</v>
      </c>
      <c r="C479" s="47" t="s">
        <v>779</v>
      </c>
      <c r="D479" s="48" t="s">
        <v>32</v>
      </c>
      <c r="E479" s="254"/>
      <c r="F479" s="254"/>
      <c r="G479" s="254"/>
      <c r="H479" s="254"/>
      <c r="I479" s="254"/>
      <c r="J479" s="254"/>
    </row>
    <row r="480" spans="2:10" x14ac:dyDescent="0.35">
      <c r="B480" s="39" t="s">
        <v>196</v>
      </c>
      <c r="C480" s="47" t="s">
        <v>780</v>
      </c>
      <c r="D480" s="48" t="s">
        <v>32</v>
      </c>
      <c r="E480" s="254"/>
      <c r="F480" s="254"/>
      <c r="G480" s="254"/>
      <c r="H480" s="254"/>
      <c r="I480" s="254"/>
      <c r="J480" s="254"/>
    </row>
    <row r="481" spans="2:10" x14ac:dyDescent="0.35">
      <c r="B481" s="39" t="s">
        <v>196</v>
      </c>
      <c r="C481" s="47" t="s">
        <v>781</v>
      </c>
      <c r="D481" s="48" t="s">
        <v>32</v>
      </c>
      <c r="E481" s="254"/>
      <c r="F481" s="254"/>
      <c r="G481" s="254"/>
      <c r="H481" s="254"/>
      <c r="I481" s="254"/>
      <c r="J481" s="254"/>
    </row>
    <row r="482" spans="2:10" x14ac:dyDescent="0.35">
      <c r="B482" s="39" t="s">
        <v>196</v>
      </c>
      <c r="C482" s="47" t="s">
        <v>782</v>
      </c>
      <c r="D482" s="48" t="s">
        <v>32</v>
      </c>
      <c r="E482" s="254"/>
      <c r="F482" s="254"/>
      <c r="G482" s="254"/>
      <c r="H482" s="254"/>
      <c r="I482" s="254"/>
      <c r="J482" s="254"/>
    </row>
    <row r="483" spans="2:10" x14ac:dyDescent="0.35">
      <c r="B483" s="39" t="s">
        <v>196</v>
      </c>
      <c r="C483" s="47" t="s">
        <v>783</v>
      </c>
      <c r="D483" s="48" t="s">
        <v>32</v>
      </c>
      <c r="E483" s="254"/>
      <c r="F483" s="254"/>
      <c r="G483" s="254"/>
      <c r="H483" s="254"/>
      <c r="I483" s="254"/>
      <c r="J483" s="254"/>
    </row>
    <row r="484" spans="2:10" x14ac:dyDescent="0.35">
      <c r="B484" s="39" t="s">
        <v>196</v>
      </c>
      <c r="C484" s="47" t="s">
        <v>784</v>
      </c>
      <c r="D484" s="48" t="s">
        <v>32</v>
      </c>
      <c r="E484" s="254"/>
      <c r="F484" s="254"/>
      <c r="G484" s="254"/>
      <c r="H484" s="254"/>
      <c r="I484" s="254"/>
      <c r="J484" s="254"/>
    </row>
    <row r="485" spans="2:10" x14ac:dyDescent="0.35">
      <c r="B485" s="39" t="s">
        <v>196</v>
      </c>
      <c r="C485" s="47" t="s">
        <v>785</v>
      </c>
      <c r="D485" s="48" t="s">
        <v>32</v>
      </c>
      <c r="E485" s="254"/>
      <c r="F485" s="254"/>
      <c r="G485" s="254"/>
      <c r="H485" s="254"/>
      <c r="I485" s="254"/>
      <c r="J485" s="254"/>
    </row>
    <row r="486" spans="2:10" ht="29" x14ac:dyDescent="0.35">
      <c r="B486" s="39" t="s">
        <v>196</v>
      </c>
      <c r="C486" s="47" t="s">
        <v>786</v>
      </c>
      <c r="D486" s="48" t="s">
        <v>32</v>
      </c>
      <c r="E486" s="254"/>
      <c r="F486" s="254"/>
      <c r="G486" s="254"/>
      <c r="H486" s="254"/>
      <c r="I486" s="254"/>
      <c r="J486" s="254"/>
    </row>
    <row r="487" spans="2:10" x14ac:dyDescent="0.35">
      <c r="B487" s="39" t="s">
        <v>196</v>
      </c>
      <c r="C487" s="47" t="s">
        <v>787</v>
      </c>
      <c r="D487" s="48" t="s">
        <v>32</v>
      </c>
      <c r="E487" s="254"/>
      <c r="F487" s="254"/>
      <c r="G487" s="254"/>
      <c r="H487" s="254"/>
      <c r="I487" s="254"/>
      <c r="J487" s="254"/>
    </row>
    <row r="488" spans="2:10" x14ac:dyDescent="0.35">
      <c r="B488" s="39" t="s">
        <v>196</v>
      </c>
      <c r="C488" s="47" t="s">
        <v>788</v>
      </c>
      <c r="D488" s="48" t="s">
        <v>32</v>
      </c>
      <c r="E488" s="254"/>
      <c r="F488" s="254"/>
      <c r="G488" s="254"/>
      <c r="H488" s="254"/>
      <c r="I488" s="254"/>
      <c r="J488" s="254"/>
    </row>
    <row r="489" spans="2:10" x14ac:dyDescent="0.35">
      <c r="B489" s="39" t="s">
        <v>196</v>
      </c>
      <c r="C489" s="47" t="s">
        <v>789</v>
      </c>
      <c r="D489" s="48" t="s">
        <v>32</v>
      </c>
      <c r="E489" s="254"/>
      <c r="F489" s="254"/>
      <c r="G489" s="254"/>
      <c r="H489" s="254"/>
      <c r="I489" s="254"/>
      <c r="J489" s="254"/>
    </row>
    <row r="490" spans="2:10" x14ac:dyDescent="0.35">
      <c r="B490" s="39" t="s">
        <v>196</v>
      </c>
      <c r="C490" s="47" t="s">
        <v>790</v>
      </c>
      <c r="D490" s="48" t="s">
        <v>32</v>
      </c>
      <c r="E490" s="254"/>
      <c r="F490" s="254"/>
      <c r="G490" s="254"/>
      <c r="H490" s="254"/>
      <c r="I490" s="254"/>
      <c r="J490" s="254"/>
    </row>
    <row r="491" spans="2:10" x14ac:dyDescent="0.35">
      <c r="B491" s="39" t="s">
        <v>196</v>
      </c>
      <c r="C491" s="47" t="s">
        <v>791</v>
      </c>
      <c r="D491" s="48" t="s">
        <v>32</v>
      </c>
      <c r="E491" s="254"/>
      <c r="F491" s="254"/>
      <c r="G491" s="254"/>
      <c r="H491" s="254"/>
      <c r="I491" s="254"/>
      <c r="J491" s="254"/>
    </row>
    <row r="492" spans="2:10" x14ac:dyDescent="0.35">
      <c r="B492" s="39" t="s">
        <v>196</v>
      </c>
      <c r="C492" s="47" t="s">
        <v>792</v>
      </c>
      <c r="D492" s="48" t="s">
        <v>32</v>
      </c>
      <c r="E492" s="254"/>
      <c r="F492" s="254"/>
      <c r="G492" s="254"/>
      <c r="H492" s="254"/>
      <c r="I492" s="254"/>
      <c r="J492" s="254"/>
    </row>
    <row r="493" spans="2:10" x14ac:dyDescent="0.35">
      <c r="B493" s="39" t="s">
        <v>196</v>
      </c>
      <c r="C493" s="47" t="s">
        <v>793</v>
      </c>
      <c r="D493" s="48" t="s">
        <v>32</v>
      </c>
      <c r="E493" s="254"/>
      <c r="F493" s="254"/>
      <c r="G493" s="254"/>
      <c r="H493" s="254"/>
      <c r="I493" s="254"/>
      <c r="J493" s="254"/>
    </row>
    <row r="494" spans="2:10" x14ac:dyDescent="0.35">
      <c r="B494" s="39" t="s">
        <v>196</v>
      </c>
      <c r="C494" s="47" t="s">
        <v>794</v>
      </c>
      <c r="D494" s="48" t="s">
        <v>32</v>
      </c>
      <c r="E494" s="254"/>
      <c r="F494" s="254"/>
      <c r="G494" s="254"/>
      <c r="H494" s="254"/>
      <c r="I494" s="254"/>
      <c r="J494" s="254"/>
    </row>
    <row r="495" spans="2:10" x14ac:dyDescent="0.35">
      <c r="B495" s="39" t="s">
        <v>196</v>
      </c>
      <c r="C495" s="47" t="s">
        <v>795</v>
      </c>
      <c r="D495" s="48" t="s">
        <v>32</v>
      </c>
      <c r="E495" s="254"/>
      <c r="F495" s="254"/>
      <c r="G495" s="254"/>
      <c r="H495" s="254"/>
      <c r="I495" s="254"/>
      <c r="J495" s="254"/>
    </row>
    <row r="496" spans="2:10" x14ac:dyDescent="0.35">
      <c r="B496" s="39" t="s">
        <v>196</v>
      </c>
      <c r="C496" s="47" t="s">
        <v>796</v>
      </c>
      <c r="D496" s="48" t="s">
        <v>32</v>
      </c>
      <c r="E496" s="254"/>
      <c r="F496" s="254"/>
      <c r="G496" s="254"/>
      <c r="H496" s="254"/>
      <c r="I496" s="254"/>
      <c r="J496" s="254"/>
    </row>
    <row r="497" spans="2:10" x14ac:dyDescent="0.35">
      <c r="B497" s="39" t="s">
        <v>196</v>
      </c>
      <c r="C497" s="47" t="s">
        <v>797</v>
      </c>
      <c r="D497" s="48" t="s">
        <v>32</v>
      </c>
      <c r="E497" s="254"/>
      <c r="F497" s="254"/>
      <c r="G497" s="254"/>
      <c r="H497" s="254"/>
      <c r="I497" s="254"/>
      <c r="J497" s="254"/>
    </row>
    <row r="498" spans="2:10" x14ac:dyDescent="0.35">
      <c r="B498" s="39" t="s">
        <v>196</v>
      </c>
      <c r="C498" s="47" t="s">
        <v>798</v>
      </c>
      <c r="D498" s="48" t="s">
        <v>32</v>
      </c>
      <c r="E498" s="254"/>
      <c r="F498" s="254"/>
      <c r="G498" s="254"/>
      <c r="H498" s="254"/>
      <c r="I498" s="254"/>
      <c r="J498" s="254"/>
    </row>
    <row r="499" spans="2:10" x14ac:dyDescent="0.35">
      <c r="B499" s="39" t="s">
        <v>196</v>
      </c>
      <c r="C499" s="47" t="s">
        <v>799</v>
      </c>
      <c r="D499" s="48" t="s">
        <v>32</v>
      </c>
      <c r="E499" s="254"/>
      <c r="F499" s="254"/>
      <c r="G499" s="254"/>
      <c r="H499" s="254"/>
      <c r="I499" s="254"/>
      <c r="J499" s="254"/>
    </row>
    <row r="500" spans="2:10" x14ac:dyDescent="0.35">
      <c r="B500" s="39" t="s">
        <v>196</v>
      </c>
      <c r="C500" s="47" t="s">
        <v>800</v>
      </c>
      <c r="D500" s="48" t="s">
        <v>32</v>
      </c>
      <c r="E500" s="254"/>
      <c r="F500" s="254"/>
      <c r="G500" s="254"/>
      <c r="H500" s="254"/>
      <c r="I500" s="254"/>
      <c r="J500" s="254"/>
    </row>
    <row r="501" spans="2:10" x14ac:dyDescent="0.35">
      <c r="B501" s="39" t="s">
        <v>196</v>
      </c>
      <c r="C501" s="47" t="s">
        <v>801</v>
      </c>
      <c r="D501" s="48" t="s">
        <v>32</v>
      </c>
      <c r="E501" s="254"/>
      <c r="F501" s="254"/>
      <c r="G501" s="254"/>
      <c r="H501" s="254"/>
      <c r="I501" s="254"/>
      <c r="J501" s="254"/>
    </row>
    <row r="502" spans="2:10" x14ac:dyDescent="0.35">
      <c r="B502" s="39" t="s">
        <v>196</v>
      </c>
      <c r="C502" s="47" t="s">
        <v>802</v>
      </c>
      <c r="D502" s="48" t="s">
        <v>32</v>
      </c>
      <c r="E502" s="254"/>
      <c r="F502" s="254"/>
      <c r="G502" s="254"/>
      <c r="H502" s="254"/>
      <c r="I502" s="254"/>
      <c r="J502" s="254"/>
    </row>
    <row r="503" spans="2:10" x14ac:dyDescent="0.35">
      <c r="B503" s="39" t="s">
        <v>196</v>
      </c>
      <c r="C503" s="47" t="s">
        <v>803</v>
      </c>
      <c r="D503" s="48" t="s">
        <v>32</v>
      </c>
      <c r="E503" s="254"/>
      <c r="F503" s="254"/>
      <c r="G503" s="254"/>
      <c r="H503" s="254"/>
      <c r="I503" s="254"/>
      <c r="J503" s="254"/>
    </row>
    <row r="504" spans="2:10" x14ac:dyDescent="0.35">
      <c r="B504" s="39" t="s">
        <v>196</v>
      </c>
      <c r="C504" s="47" t="s">
        <v>804</v>
      </c>
      <c r="D504" s="48" t="s">
        <v>32</v>
      </c>
      <c r="E504" s="254"/>
      <c r="F504" s="254"/>
      <c r="G504" s="254"/>
      <c r="H504" s="254"/>
      <c r="I504" s="254"/>
      <c r="J504" s="254"/>
    </row>
    <row r="505" spans="2:10" x14ac:dyDescent="0.35">
      <c r="B505" s="39" t="s">
        <v>196</v>
      </c>
      <c r="C505" s="47" t="s">
        <v>805</v>
      </c>
      <c r="D505" s="48" t="s">
        <v>32</v>
      </c>
      <c r="E505" s="254"/>
      <c r="F505" s="254"/>
      <c r="G505" s="254"/>
      <c r="H505" s="254"/>
      <c r="I505" s="254"/>
      <c r="J505" s="254"/>
    </row>
    <row r="506" spans="2:10" x14ac:dyDescent="0.35">
      <c r="B506" s="39" t="s">
        <v>196</v>
      </c>
      <c r="C506" s="47" t="s">
        <v>806</v>
      </c>
      <c r="D506" s="48" t="s">
        <v>32</v>
      </c>
      <c r="E506" s="254"/>
      <c r="F506" s="254"/>
      <c r="G506" s="254"/>
      <c r="H506" s="254"/>
      <c r="I506" s="254"/>
      <c r="J506" s="254"/>
    </row>
    <row r="507" spans="2:10" x14ac:dyDescent="0.35">
      <c r="B507" s="39" t="s">
        <v>196</v>
      </c>
      <c r="C507" s="47" t="s">
        <v>807</v>
      </c>
      <c r="D507" s="48" t="s">
        <v>32</v>
      </c>
      <c r="E507" s="254"/>
      <c r="F507" s="254"/>
      <c r="G507" s="254"/>
      <c r="H507" s="254"/>
      <c r="I507" s="254"/>
      <c r="J507" s="254"/>
    </row>
    <row r="508" spans="2:10" x14ac:dyDescent="0.35">
      <c r="B508" s="39" t="s">
        <v>196</v>
      </c>
      <c r="C508" s="47" t="s">
        <v>808</v>
      </c>
      <c r="D508" s="48" t="s">
        <v>32</v>
      </c>
      <c r="E508" s="254"/>
      <c r="F508" s="254"/>
      <c r="G508" s="254"/>
      <c r="H508" s="254"/>
      <c r="I508" s="254"/>
      <c r="J508" s="254"/>
    </row>
    <row r="509" spans="2:10" x14ac:dyDescent="0.35">
      <c r="B509" s="39" t="s">
        <v>196</v>
      </c>
      <c r="C509" s="47" t="s">
        <v>809</v>
      </c>
      <c r="D509" s="48" t="s">
        <v>32</v>
      </c>
      <c r="E509" s="254"/>
      <c r="F509" s="254"/>
      <c r="G509" s="254"/>
      <c r="H509" s="254"/>
      <c r="I509" s="254"/>
      <c r="J509" s="254"/>
    </row>
    <row r="510" spans="2:10" x14ac:dyDescent="0.35">
      <c r="B510" s="39" t="s">
        <v>196</v>
      </c>
      <c r="C510" s="47" t="s">
        <v>810</v>
      </c>
      <c r="D510" s="48" t="s">
        <v>32</v>
      </c>
      <c r="E510" s="254"/>
      <c r="F510" s="254"/>
      <c r="G510" s="254"/>
      <c r="H510" s="254"/>
      <c r="I510" s="254"/>
      <c r="J510" s="254"/>
    </row>
    <row r="511" spans="2:10" x14ac:dyDescent="0.35">
      <c r="B511" s="39" t="s">
        <v>196</v>
      </c>
      <c r="C511" s="47" t="s">
        <v>811</v>
      </c>
      <c r="D511" s="48" t="s">
        <v>32</v>
      </c>
      <c r="E511" s="254"/>
      <c r="F511" s="254"/>
      <c r="G511" s="254"/>
      <c r="H511" s="254"/>
      <c r="I511" s="254"/>
      <c r="J511" s="254"/>
    </row>
    <row r="512" spans="2:10" x14ac:dyDescent="0.35">
      <c r="B512" s="39" t="s">
        <v>196</v>
      </c>
      <c r="C512" s="47" t="s">
        <v>812</v>
      </c>
      <c r="D512" s="48" t="s">
        <v>32</v>
      </c>
      <c r="E512" s="254"/>
      <c r="F512" s="254"/>
      <c r="G512" s="254"/>
      <c r="H512" s="254"/>
      <c r="I512" s="254"/>
      <c r="J512" s="254"/>
    </row>
    <row r="513" spans="2:10" x14ac:dyDescent="0.35">
      <c r="B513" s="39" t="s">
        <v>196</v>
      </c>
      <c r="C513" s="47" t="s">
        <v>813</v>
      </c>
      <c r="D513" s="48" t="s">
        <v>32</v>
      </c>
      <c r="E513" s="254"/>
      <c r="F513" s="254"/>
      <c r="G513" s="254"/>
      <c r="H513" s="254"/>
      <c r="I513" s="254"/>
      <c r="J513" s="254"/>
    </row>
    <row r="514" spans="2:10" x14ac:dyDescent="0.35">
      <c r="B514" s="39" t="s">
        <v>196</v>
      </c>
      <c r="C514" s="47" t="s">
        <v>814</v>
      </c>
      <c r="D514" s="48" t="s">
        <v>32</v>
      </c>
      <c r="E514" s="254"/>
      <c r="F514" s="254"/>
      <c r="G514" s="254"/>
      <c r="H514" s="254"/>
      <c r="I514" s="254"/>
      <c r="J514" s="254"/>
    </row>
    <row r="515" spans="2:10" x14ac:dyDescent="0.35">
      <c r="B515" s="39" t="s">
        <v>196</v>
      </c>
      <c r="C515" s="47" t="s">
        <v>815</v>
      </c>
      <c r="D515" s="48" t="s">
        <v>32</v>
      </c>
      <c r="E515" s="254"/>
      <c r="F515" s="254"/>
      <c r="G515" s="254"/>
      <c r="H515" s="254"/>
      <c r="I515" s="254"/>
      <c r="J515" s="254"/>
    </row>
    <row r="516" spans="2:10" x14ac:dyDescent="0.35">
      <c r="B516" s="39" t="s">
        <v>196</v>
      </c>
      <c r="C516" s="47" t="s">
        <v>816</v>
      </c>
      <c r="D516" s="48" t="s">
        <v>32</v>
      </c>
      <c r="E516" s="254"/>
      <c r="F516" s="254"/>
      <c r="G516" s="254"/>
      <c r="H516" s="254"/>
      <c r="I516" s="254"/>
      <c r="J516" s="254"/>
    </row>
    <row r="517" spans="2:10" x14ac:dyDescent="0.35">
      <c r="B517" s="39" t="s">
        <v>196</v>
      </c>
      <c r="C517" s="47" t="s">
        <v>817</v>
      </c>
      <c r="D517" s="48" t="s">
        <v>32</v>
      </c>
      <c r="E517" s="254"/>
      <c r="F517" s="254"/>
      <c r="G517" s="254"/>
      <c r="H517" s="254"/>
      <c r="I517" s="254"/>
      <c r="J517" s="254"/>
    </row>
    <row r="518" spans="2:10" x14ac:dyDescent="0.35">
      <c r="B518" s="39" t="s">
        <v>196</v>
      </c>
      <c r="C518" s="47" t="s">
        <v>818</v>
      </c>
      <c r="D518" s="48" t="s">
        <v>32</v>
      </c>
      <c r="E518" s="254"/>
      <c r="F518" s="254"/>
      <c r="G518" s="254"/>
      <c r="H518" s="254"/>
      <c r="I518" s="254"/>
      <c r="J518" s="254"/>
    </row>
    <row r="519" spans="2:10" x14ac:dyDescent="0.35">
      <c r="B519" s="39" t="s">
        <v>196</v>
      </c>
      <c r="C519" s="47" t="s">
        <v>819</v>
      </c>
      <c r="D519" s="48" t="s">
        <v>21</v>
      </c>
      <c r="E519" s="254"/>
      <c r="F519" s="254"/>
      <c r="G519" s="254"/>
      <c r="H519" s="254"/>
      <c r="I519" s="254"/>
      <c r="J519" s="254"/>
    </row>
    <row r="520" spans="2:10" x14ac:dyDescent="0.35">
      <c r="B520" s="39" t="s">
        <v>196</v>
      </c>
      <c r="C520" s="47" t="s">
        <v>820</v>
      </c>
      <c r="D520" s="48" t="s">
        <v>21</v>
      </c>
      <c r="E520" s="254"/>
      <c r="F520" s="254"/>
      <c r="G520" s="254"/>
      <c r="H520" s="254"/>
      <c r="I520" s="254"/>
      <c r="J520" s="254"/>
    </row>
    <row r="521" spans="2:10" ht="29" x14ac:dyDescent="0.35">
      <c r="B521" s="39" t="s">
        <v>196</v>
      </c>
      <c r="C521" s="47" t="s">
        <v>821</v>
      </c>
      <c r="D521" s="48" t="s">
        <v>21</v>
      </c>
      <c r="E521" s="254"/>
      <c r="F521" s="254"/>
      <c r="G521" s="254"/>
      <c r="H521" s="254"/>
      <c r="I521" s="254"/>
      <c r="J521" s="254"/>
    </row>
    <row r="522" spans="2:10" ht="29" x14ac:dyDescent="0.35">
      <c r="B522" s="39" t="s">
        <v>196</v>
      </c>
      <c r="C522" s="47" t="s">
        <v>822</v>
      </c>
      <c r="D522" s="48" t="s">
        <v>21</v>
      </c>
      <c r="E522" s="254"/>
      <c r="F522" s="254"/>
      <c r="G522" s="254"/>
      <c r="H522" s="254"/>
      <c r="I522" s="254"/>
      <c r="J522" s="254"/>
    </row>
    <row r="523" spans="2:10" ht="29" x14ac:dyDescent="0.35">
      <c r="B523" s="39" t="s">
        <v>196</v>
      </c>
      <c r="C523" s="47" t="s">
        <v>823</v>
      </c>
      <c r="D523" s="48" t="s">
        <v>21</v>
      </c>
      <c r="E523" s="254"/>
      <c r="F523" s="254"/>
      <c r="G523" s="254"/>
      <c r="H523" s="254"/>
      <c r="I523" s="254"/>
      <c r="J523" s="254"/>
    </row>
    <row r="524" spans="2:10" x14ac:dyDescent="0.35">
      <c r="B524" s="39" t="s">
        <v>196</v>
      </c>
      <c r="C524" s="47" t="s">
        <v>824</v>
      </c>
      <c r="D524" s="48" t="s">
        <v>21</v>
      </c>
      <c r="E524" s="254"/>
      <c r="F524" s="254"/>
      <c r="G524" s="254"/>
      <c r="H524" s="254"/>
      <c r="I524" s="254"/>
      <c r="J524" s="254"/>
    </row>
    <row r="525" spans="2:10" x14ac:dyDescent="0.35">
      <c r="B525" s="39" t="s">
        <v>196</v>
      </c>
      <c r="C525" s="47" t="s">
        <v>825</v>
      </c>
      <c r="D525" s="48" t="s">
        <v>21</v>
      </c>
      <c r="E525" s="254"/>
      <c r="F525" s="254"/>
      <c r="G525" s="254"/>
      <c r="H525" s="254"/>
      <c r="I525" s="254"/>
      <c r="J525" s="254"/>
    </row>
    <row r="526" spans="2:10" x14ac:dyDescent="0.35">
      <c r="B526" s="39" t="s">
        <v>196</v>
      </c>
      <c r="C526" s="47" t="s">
        <v>826</v>
      </c>
      <c r="D526" s="48" t="s">
        <v>21</v>
      </c>
      <c r="E526" s="254"/>
      <c r="F526" s="254"/>
      <c r="G526" s="254"/>
      <c r="H526" s="254"/>
      <c r="I526" s="254"/>
      <c r="J526" s="254"/>
    </row>
    <row r="527" spans="2:10" x14ac:dyDescent="0.35">
      <c r="B527" s="39" t="s">
        <v>196</v>
      </c>
      <c r="C527" s="47" t="s">
        <v>827</v>
      </c>
      <c r="D527" s="48" t="s">
        <v>21</v>
      </c>
      <c r="E527" s="254"/>
      <c r="F527" s="254"/>
      <c r="G527" s="254"/>
      <c r="H527" s="254"/>
      <c r="I527" s="254"/>
      <c r="J527" s="254"/>
    </row>
    <row r="528" spans="2:10" x14ac:dyDescent="0.35">
      <c r="B528" s="39" t="s">
        <v>196</v>
      </c>
      <c r="C528" s="47" t="s">
        <v>828</v>
      </c>
      <c r="D528" s="48" t="s">
        <v>21</v>
      </c>
      <c r="E528" s="254"/>
      <c r="F528" s="254"/>
      <c r="G528" s="254"/>
      <c r="H528" s="254"/>
      <c r="I528" s="254"/>
      <c r="J528" s="254"/>
    </row>
    <row r="529" spans="2:10" x14ac:dyDescent="0.35">
      <c r="B529" s="39" t="s">
        <v>196</v>
      </c>
      <c r="C529" s="47" t="s">
        <v>829</v>
      </c>
      <c r="D529" s="48" t="s">
        <v>21</v>
      </c>
      <c r="E529" s="254"/>
      <c r="F529" s="254"/>
      <c r="G529" s="254"/>
      <c r="H529" s="254"/>
      <c r="I529" s="254"/>
      <c r="J529" s="254"/>
    </row>
    <row r="530" spans="2:10" x14ac:dyDescent="0.35">
      <c r="B530" s="39" t="s">
        <v>196</v>
      </c>
      <c r="C530" s="47" t="s">
        <v>830</v>
      </c>
      <c r="D530" s="48" t="s">
        <v>21</v>
      </c>
      <c r="E530" s="254"/>
      <c r="F530" s="254"/>
      <c r="G530" s="254"/>
      <c r="H530" s="254"/>
      <c r="I530" s="254"/>
      <c r="J530" s="254"/>
    </row>
    <row r="531" spans="2:10" x14ac:dyDescent="0.35">
      <c r="B531" s="39" t="s">
        <v>196</v>
      </c>
      <c r="C531" s="47" t="s">
        <v>831</v>
      </c>
      <c r="D531" s="48" t="s">
        <v>21</v>
      </c>
      <c r="E531" s="254"/>
      <c r="F531" s="254"/>
      <c r="G531" s="254"/>
      <c r="H531" s="254"/>
      <c r="I531" s="254"/>
      <c r="J531" s="254"/>
    </row>
    <row r="532" spans="2:10" x14ac:dyDescent="0.35">
      <c r="B532" s="39" t="s">
        <v>196</v>
      </c>
      <c r="C532" s="47" t="s">
        <v>832</v>
      </c>
      <c r="D532" s="48" t="s">
        <v>21</v>
      </c>
      <c r="E532" s="254"/>
      <c r="F532" s="254"/>
      <c r="G532" s="254"/>
      <c r="H532" s="254"/>
      <c r="I532" s="254"/>
      <c r="J532" s="254"/>
    </row>
    <row r="533" spans="2:10" x14ac:dyDescent="0.35">
      <c r="B533" s="39" t="s">
        <v>196</v>
      </c>
      <c r="C533" s="47" t="s">
        <v>833</v>
      </c>
      <c r="D533" s="48" t="s">
        <v>21</v>
      </c>
      <c r="E533" s="254"/>
      <c r="F533" s="254"/>
      <c r="G533" s="254"/>
      <c r="H533" s="254"/>
      <c r="I533" s="254"/>
      <c r="J533" s="254"/>
    </row>
    <row r="534" spans="2:10" x14ac:dyDescent="0.35">
      <c r="B534" s="39" t="s">
        <v>196</v>
      </c>
      <c r="C534" s="47" t="s">
        <v>834</v>
      </c>
      <c r="D534" s="48" t="s">
        <v>21</v>
      </c>
      <c r="E534" s="254"/>
      <c r="F534" s="254"/>
      <c r="G534" s="254"/>
      <c r="H534" s="254"/>
      <c r="I534" s="254"/>
      <c r="J534" s="254"/>
    </row>
    <row r="535" spans="2:10" ht="29" x14ac:dyDescent="0.35">
      <c r="B535" s="39" t="s">
        <v>835</v>
      </c>
      <c r="C535" s="47" t="s">
        <v>836</v>
      </c>
      <c r="D535" s="48" t="s">
        <v>32</v>
      </c>
      <c r="E535" s="254"/>
      <c r="F535" s="254"/>
      <c r="G535" s="254"/>
      <c r="H535" s="254"/>
      <c r="I535" s="254"/>
      <c r="J535" s="254"/>
    </row>
    <row r="536" spans="2:10" x14ac:dyDescent="0.35">
      <c r="B536" s="39" t="s">
        <v>835</v>
      </c>
      <c r="C536" s="47" t="s">
        <v>837</v>
      </c>
      <c r="D536" s="48" t="s">
        <v>32</v>
      </c>
      <c r="E536" s="254"/>
      <c r="F536" s="254"/>
      <c r="G536" s="254"/>
      <c r="H536" s="254"/>
      <c r="I536" s="254"/>
      <c r="J536" s="254"/>
    </row>
    <row r="537" spans="2:10" ht="29" x14ac:dyDescent="0.35">
      <c r="B537" s="39" t="s">
        <v>835</v>
      </c>
      <c r="C537" s="47" t="s">
        <v>838</v>
      </c>
      <c r="D537" s="48" t="s">
        <v>32</v>
      </c>
      <c r="E537" s="254"/>
      <c r="F537" s="254"/>
      <c r="G537" s="254"/>
      <c r="H537" s="254"/>
      <c r="I537" s="254"/>
      <c r="J537" s="254"/>
    </row>
    <row r="538" spans="2:10" ht="29" x14ac:dyDescent="0.35">
      <c r="B538" s="39" t="s">
        <v>835</v>
      </c>
      <c r="C538" s="47" t="s">
        <v>839</v>
      </c>
      <c r="D538" s="48" t="s">
        <v>32</v>
      </c>
      <c r="E538" s="254"/>
      <c r="F538" s="254"/>
      <c r="G538" s="254"/>
      <c r="H538" s="254"/>
      <c r="I538" s="254"/>
      <c r="J538" s="254"/>
    </row>
    <row r="539" spans="2:10" ht="29" x14ac:dyDescent="0.35">
      <c r="B539" s="39" t="s">
        <v>835</v>
      </c>
      <c r="C539" s="47" t="s">
        <v>840</v>
      </c>
      <c r="D539" s="48" t="s">
        <v>32</v>
      </c>
      <c r="E539" s="254"/>
      <c r="F539" s="254"/>
      <c r="G539" s="254"/>
      <c r="H539" s="254"/>
      <c r="I539" s="254"/>
      <c r="J539" s="254"/>
    </row>
    <row r="540" spans="2:10" x14ac:dyDescent="0.35">
      <c r="B540" s="39" t="s">
        <v>835</v>
      </c>
      <c r="C540" s="47" t="s">
        <v>841</v>
      </c>
      <c r="D540" s="48" t="s">
        <v>32</v>
      </c>
      <c r="E540" s="254"/>
      <c r="F540" s="254"/>
      <c r="G540" s="254"/>
      <c r="H540" s="254"/>
      <c r="I540" s="254"/>
      <c r="J540" s="254"/>
    </row>
    <row r="541" spans="2:10" x14ac:dyDescent="0.35">
      <c r="B541" s="39" t="s">
        <v>835</v>
      </c>
      <c r="C541" s="47" t="s">
        <v>842</v>
      </c>
      <c r="D541" s="48" t="s">
        <v>32</v>
      </c>
      <c r="E541" s="254"/>
      <c r="F541" s="254"/>
      <c r="G541" s="254"/>
      <c r="H541" s="254"/>
      <c r="I541" s="254"/>
      <c r="J541" s="254"/>
    </row>
    <row r="542" spans="2:10" ht="29" x14ac:dyDescent="0.35">
      <c r="B542" s="39" t="s">
        <v>835</v>
      </c>
      <c r="C542" s="47" t="s">
        <v>843</v>
      </c>
      <c r="D542" s="48" t="s">
        <v>32</v>
      </c>
      <c r="E542" s="254"/>
      <c r="F542" s="254"/>
      <c r="G542" s="254"/>
      <c r="H542" s="254"/>
      <c r="I542" s="254"/>
      <c r="J542" s="254"/>
    </row>
    <row r="543" spans="2:10" x14ac:dyDescent="0.35">
      <c r="B543" s="39" t="s">
        <v>835</v>
      </c>
      <c r="C543" s="47" t="s">
        <v>844</v>
      </c>
      <c r="D543" s="48" t="s">
        <v>32</v>
      </c>
      <c r="E543" s="254"/>
      <c r="F543" s="254"/>
      <c r="G543" s="254"/>
      <c r="H543" s="254"/>
      <c r="I543" s="254"/>
      <c r="J543" s="254"/>
    </row>
    <row r="544" spans="2:10" x14ac:dyDescent="0.35">
      <c r="B544" s="39" t="s">
        <v>835</v>
      </c>
      <c r="C544" s="47" t="s">
        <v>845</v>
      </c>
      <c r="D544" s="48" t="s">
        <v>32</v>
      </c>
      <c r="E544" s="254"/>
      <c r="F544" s="254"/>
      <c r="G544" s="254"/>
      <c r="H544" s="254"/>
      <c r="I544" s="254"/>
      <c r="J544" s="254"/>
    </row>
    <row r="545" spans="2:10" x14ac:dyDescent="0.35">
      <c r="B545" s="39" t="s">
        <v>835</v>
      </c>
      <c r="C545" s="47" t="s">
        <v>846</v>
      </c>
      <c r="D545" s="48" t="s">
        <v>32</v>
      </c>
      <c r="E545" s="254"/>
      <c r="F545" s="254"/>
      <c r="G545" s="254"/>
      <c r="H545" s="254"/>
      <c r="I545" s="254"/>
      <c r="J545" s="254"/>
    </row>
    <row r="546" spans="2:10" x14ac:dyDescent="0.35">
      <c r="B546" s="39" t="s">
        <v>835</v>
      </c>
      <c r="C546" s="47" t="s">
        <v>847</v>
      </c>
      <c r="D546" s="48" t="s">
        <v>32</v>
      </c>
      <c r="E546" s="254"/>
      <c r="F546" s="254"/>
      <c r="G546" s="254"/>
      <c r="H546" s="254"/>
      <c r="I546" s="254"/>
      <c r="J546" s="254"/>
    </row>
    <row r="547" spans="2:10" ht="43.5" x14ac:dyDescent="0.35">
      <c r="B547" s="39" t="s">
        <v>835</v>
      </c>
      <c r="C547" s="47" t="s">
        <v>848</v>
      </c>
      <c r="D547" s="48" t="s">
        <v>32</v>
      </c>
      <c r="E547" s="254"/>
      <c r="F547" s="254"/>
      <c r="G547" s="254"/>
      <c r="H547" s="254"/>
      <c r="I547" s="254"/>
      <c r="J547" s="254"/>
    </row>
    <row r="548" spans="2:10" x14ac:dyDescent="0.35">
      <c r="B548" s="39" t="s">
        <v>43</v>
      </c>
      <c r="C548" s="47" t="s">
        <v>849</v>
      </c>
      <c r="D548" s="48" t="s">
        <v>32</v>
      </c>
      <c r="E548" s="254"/>
      <c r="F548" s="254"/>
      <c r="G548" s="254"/>
      <c r="H548" s="254"/>
      <c r="I548" s="254"/>
      <c r="J548" s="254"/>
    </row>
    <row r="549" spans="2:10" x14ac:dyDescent="0.35">
      <c r="B549" s="39" t="s">
        <v>43</v>
      </c>
      <c r="C549" s="47" t="s">
        <v>850</v>
      </c>
      <c r="D549" s="48" t="s">
        <v>32</v>
      </c>
      <c r="E549" s="254"/>
      <c r="F549" s="254"/>
      <c r="G549" s="254"/>
      <c r="H549" s="254"/>
      <c r="I549" s="254"/>
      <c r="J549" s="254"/>
    </row>
    <row r="550" spans="2:10" x14ac:dyDescent="0.35">
      <c r="B550" s="39" t="s">
        <v>43</v>
      </c>
      <c r="C550" s="47" t="s">
        <v>851</v>
      </c>
      <c r="D550" s="48" t="s">
        <v>32</v>
      </c>
      <c r="E550" s="254"/>
      <c r="F550" s="254"/>
      <c r="G550" s="254"/>
      <c r="H550" s="254"/>
      <c r="I550" s="254"/>
      <c r="J550" s="254"/>
    </row>
    <row r="551" spans="2:10" x14ac:dyDescent="0.35">
      <c r="B551" s="39" t="s">
        <v>43</v>
      </c>
      <c r="C551" s="47" t="s">
        <v>852</v>
      </c>
      <c r="D551" s="48" t="s">
        <v>32</v>
      </c>
      <c r="E551" s="254"/>
      <c r="F551" s="254"/>
      <c r="G551" s="254"/>
      <c r="H551" s="254"/>
      <c r="I551" s="254"/>
      <c r="J551" s="254"/>
    </row>
    <row r="552" spans="2:10" x14ac:dyDescent="0.35">
      <c r="B552" s="39" t="s">
        <v>43</v>
      </c>
      <c r="C552" s="47" t="s">
        <v>853</v>
      </c>
      <c r="D552" s="48" t="s">
        <v>32</v>
      </c>
      <c r="E552" s="254"/>
      <c r="F552" s="254"/>
      <c r="G552" s="254"/>
      <c r="H552" s="254"/>
      <c r="I552" s="254"/>
      <c r="J552" s="254"/>
    </row>
    <row r="553" spans="2:10" x14ac:dyDescent="0.35">
      <c r="B553" s="39" t="s">
        <v>43</v>
      </c>
      <c r="C553" s="47" t="s">
        <v>854</v>
      </c>
      <c r="D553" s="48" t="s">
        <v>32</v>
      </c>
      <c r="E553" s="254"/>
      <c r="F553" s="254"/>
      <c r="G553" s="254"/>
      <c r="H553" s="254"/>
      <c r="I553" s="254"/>
      <c r="J553" s="254"/>
    </row>
    <row r="554" spans="2:10" x14ac:dyDescent="0.35">
      <c r="B554" s="39" t="s">
        <v>43</v>
      </c>
      <c r="C554" s="47" t="s">
        <v>855</v>
      </c>
      <c r="D554" s="48" t="s">
        <v>32</v>
      </c>
      <c r="E554" s="254"/>
      <c r="F554" s="254"/>
      <c r="G554" s="254"/>
      <c r="H554" s="254"/>
      <c r="I554" s="254"/>
      <c r="J554" s="254"/>
    </row>
    <row r="555" spans="2:10" x14ac:dyDescent="0.35">
      <c r="B555" s="39" t="s">
        <v>43</v>
      </c>
      <c r="C555" s="47" t="s">
        <v>856</v>
      </c>
      <c r="D555" s="48" t="s">
        <v>32</v>
      </c>
      <c r="E555" s="254"/>
      <c r="F555" s="254"/>
      <c r="G555" s="254"/>
      <c r="H555" s="254"/>
      <c r="I555" s="254"/>
      <c r="J555" s="254"/>
    </row>
    <row r="556" spans="2:10" x14ac:dyDescent="0.35">
      <c r="B556" s="39" t="s">
        <v>43</v>
      </c>
      <c r="C556" s="47" t="s">
        <v>857</v>
      </c>
      <c r="D556" s="48" t="s">
        <v>32</v>
      </c>
      <c r="E556" s="254"/>
      <c r="F556" s="254"/>
      <c r="G556" s="254"/>
      <c r="H556" s="254"/>
      <c r="I556" s="254"/>
      <c r="J556" s="254"/>
    </row>
    <row r="557" spans="2:10" x14ac:dyDescent="0.35">
      <c r="B557" s="39" t="s">
        <v>43</v>
      </c>
      <c r="C557" s="47" t="s">
        <v>858</v>
      </c>
      <c r="D557" s="48" t="s">
        <v>32</v>
      </c>
      <c r="E557" s="254"/>
      <c r="F557" s="254"/>
      <c r="G557" s="254"/>
      <c r="H557" s="254"/>
      <c r="I557" s="254"/>
      <c r="J557" s="254"/>
    </row>
    <row r="558" spans="2:10" x14ac:dyDescent="0.35">
      <c r="B558" s="39" t="s">
        <v>43</v>
      </c>
      <c r="C558" s="47" t="s">
        <v>859</v>
      </c>
      <c r="D558" s="48" t="s">
        <v>32</v>
      </c>
      <c r="E558" s="254"/>
      <c r="F558" s="254"/>
      <c r="G558" s="254"/>
      <c r="H558" s="254"/>
      <c r="I558" s="254"/>
      <c r="J558" s="254"/>
    </row>
    <row r="559" spans="2:10" x14ac:dyDescent="0.35">
      <c r="B559" s="39" t="s">
        <v>43</v>
      </c>
      <c r="C559" s="47" t="s">
        <v>860</v>
      </c>
      <c r="D559" s="48" t="s">
        <v>32</v>
      </c>
      <c r="E559" s="254"/>
      <c r="F559" s="254"/>
      <c r="G559" s="254"/>
      <c r="H559" s="254"/>
      <c r="I559" s="254"/>
      <c r="J559" s="254"/>
    </row>
    <row r="560" spans="2:10" x14ac:dyDescent="0.35">
      <c r="B560" s="39" t="s">
        <v>43</v>
      </c>
      <c r="C560" s="47" t="s">
        <v>861</v>
      </c>
      <c r="D560" s="48" t="s">
        <v>32</v>
      </c>
      <c r="E560" s="254"/>
      <c r="F560" s="254"/>
      <c r="G560" s="254"/>
      <c r="H560" s="254"/>
      <c r="I560" s="254"/>
      <c r="J560" s="254"/>
    </row>
    <row r="561" spans="2:10" x14ac:dyDescent="0.35">
      <c r="B561" s="39" t="s">
        <v>43</v>
      </c>
      <c r="C561" s="47" t="s">
        <v>862</v>
      </c>
      <c r="D561" s="48" t="s">
        <v>32</v>
      </c>
      <c r="E561" s="254"/>
      <c r="F561" s="254"/>
      <c r="G561" s="254"/>
      <c r="H561" s="254"/>
      <c r="I561" s="254"/>
      <c r="J561" s="254"/>
    </row>
    <row r="562" spans="2:10" x14ac:dyDescent="0.35">
      <c r="B562" s="39" t="s">
        <v>43</v>
      </c>
      <c r="C562" s="47" t="s">
        <v>863</v>
      </c>
      <c r="D562" s="48" t="s">
        <v>32</v>
      </c>
      <c r="E562" s="254"/>
      <c r="F562" s="254"/>
      <c r="G562" s="254"/>
      <c r="H562" s="254"/>
      <c r="I562" s="254"/>
      <c r="J562" s="254"/>
    </row>
    <row r="563" spans="2:10" x14ac:dyDescent="0.35">
      <c r="B563" s="39" t="s">
        <v>43</v>
      </c>
      <c r="C563" s="47" t="s">
        <v>864</v>
      </c>
      <c r="D563" s="48" t="s">
        <v>32</v>
      </c>
      <c r="E563" s="254"/>
      <c r="F563" s="254"/>
      <c r="G563" s="254"/>
      <c r="H563" s="254"/>
      <c r="I563" s="254"/>
      <c r="J563" s="254"/>
    </row>
    <row r="564" spans="2:10" x14ac:dyDescent="0.35">
      <c r="B564" s="39" t="s">
        <v>43</v>
      </c>
      <c r="C564" s="47" t="s">
        <v>865</v>
      </c>
      <c r="D564" s="48" t="s">
        <v>32</v>
      </c>
      <c r="E564" s="254"/>
      <c r="F564" s="254"/>
      <c r="G564" s="254"/>
      <c r="H564" s="254"/>
      <c r="I564" s="254"/>
      <c r="J564" s="254"/>
    </row>
    <row r="565" spans="2:10" x14ac:dyDescent="0.35">
      <c r="B565" s="39" t="s">
        <v>43</v>
      </c>
      <c r="C565" s="47" t="s">
        <v>866</v>
      </c>
      <c r="D565" s="48" t="s">
        <v>32</v>
      </c>
      <c r="E565" s="254"/>
      <c r="F565" s="254"/>
      <c r="G565" s="254"/>
      <c r="H565" s="254"/>
      <c r="I565" s="254"/>
      <c r="J565" s="254"/>
    </row>
    <row r="566" spans="2:10" x14ac:dyDescent="0.35">
      <c r="B566" s="39" t="s">
        <v>43</v>
      </c>
      <c r="C566" s="47" t="s">
        <v>867</v>
      </c>
      <c r="D566" s="48" t="s">
        <v>32</v>
      </c>
      <c r="E566" s="254"/>
      <c r="F566" s="254"/>
      <c r="G566" s="254"/>
      <c r="H566" s="254"/>
      <c r="I566" s="254"/>
      <c r="J566" s="254"/>
    </row>
    <row r="567" spans="2:10" x14ac:dyDescent="0.35">
      <c r="B567" s="39" t="s">
        <v>43</v>
      </c>
      <c r="C567" s="47" t="s">
        <v>868</v>
      </c>
      <c r="D567" s="48" t="s">
        <v>32</v>
      </c>
      <c r="E567" s="254"/>
      <c r="F567" s="254"/>
      <c r="G567" s="254"/>
      <c r="H567" s="254"/>
      <c r="I567" s="254"/>
      <c r="J567" s="254"/>
    </row>
    <row r="568" spans="2:10" ht="29" x14ac:dyDescent="0.35">
      <c r="B568" s="39" t="s">
        <v>43</v>
      </c>
      <c r="C568" s="47" t="s">
        <v>869</v>
      </c>
      <c r="D568" s="48" t="s">
        <v>32</v>
      </c>
      <c r="E568" s="254"/>
      <c r="F568" s="254"/>
      <c r="G568" s="254"/>
      <c r="H568" s="254"/>
      <c r="I568" s="254"/>
      <c r="J568" s="254"/>
    </row>
    <row r="569" spans="2:10" x14ac:dyDescent="0.35">
      <c r="B569" s="39" t="s">
        <v>43</v>
      </c>
      <c r="C569" s="47" t="s">
        <v>870</v>
      </c>
      <c r="D569" s="48" t="s">
        <v>32</v>
      </c>
      <c r="E569" s="254"/>
      <c r="F569" s="254"/>
      <c r="G569" s="254"/>
      <c r="H569" s="254"/>
      <c r="I569" s="254"/>
      <c r="J569" s="254"/>
    </row>
    <row r="570" spans="2:10" x14ac:dyDescent="0.35">
      <c r="B570" s="39" t="s">
        <v>43</v>
      </c>
      <c r="C570" s="47" t="s">
        <v>871</v>
      </c>
      <c r="D570" s="48" t="s">
        <v>32</v>
      </c>
      <c r="E570" s="254"/>
      <c r="F570" s="254"/>
      <c r="G570" s="254"/>
      <c r="H570" s="254"/>
      <c r="I570" s="254"/>
      <c r="J570" s="254"/>
    </row>
    <row r="571" spans="2:10" x14ac:dyDescent="0.35">
      <c r="B571" s="39" t="s">
        <v>43</v>
      </c>
      <c r="C571" s="47" t="s">
        <v>872</v>
      </c>
      <c r="D571" s="48" t="s">
        <v>32</v>
      </c>
      <c r="E571" s="254"/>
      <c r="F571" s="254"/>
      <c r="G571" s="254"/>
      <c r="H571" s="254"/>
      <c r="I571" s="254"/>
      <c r="J571" s="254"/>
    </row>
    <row r="572" spans="2:10" x14ac:dyDescent="0.35">
      <c r="B572" s="39" t="s">
        <v>43</v>
      </c>
      <c r="C572" s="47" t="s">
        <v>873</v>
      </c>
      <c r="D572" s="48" t="s">
        <v>32</v>
      </c>
      <c r="E572" s="254"/>
      <c r="F572" s="254"/>
      <c r="G572" s="254"/>
      <c r="H572" s="254"/>
      <c r="I572" s="254"/>
      <c r="J572" s="254"/>
    </row>
    <row r="573" spans="2:10" x14ac:dyDescent="0.35">
      <c r="B573" s="39" t="s">
        <v>43</v>
      </c>
      <c r="C573" s="47" t="s">
        <v>874</v>
      </c>
      <c r="D573" s="48" t="s">
        <v>32</v>
      </c>
      <c r="E573" s="254"/>
      <c r="F573" s="254"/>
      <c r="G573" s="254"/>
      <c r="H573" s="254"/>
      <c r="I573" s="254"/>
      <c r="J573" s="254"/>
    </row>
    <row r="574" spans="2:10" x14ac:dyDescent="0.35">
      <c r="B574" s="39" t="s">
        <v>43</v>
      </c>
      <c r="C574" s="47" t="s">
        <v>875</v>
      </c>
      <c r="D574" s="48" t="s">
        <v>32</v>
      </c>
      <c r="E574" s="254"/>
      <c r="F574" s="254"/>
      <c r="G574" s="254"/>
      <c r="H574" s="254"/>
      <c r="I574" s="254"/>
      <c r="J574" s="254"/>
    </row>
    <row r="575" spans="2:10" x14ac:dyDescent="0.35">
      <c r="B575" s="39" t="s">
        <v>43</v>
      </c>
      <c r="C575" s="47" t="s">
        <v>876</v>
      </c>
      <c r="D575" s="48" t="s">
        <v>32</v>
      </c>
      <c r="E575" s="254"/>
      <c r="F575" s="254"/>
      <c r="G575" s="254"/>
      <c r="H575" s="254"/>
      <c r="I575" s="254"/>
      <c r="J575" s="254"/>
    </row>
    <row r="576" spans="2:10" x14ac:dyDescent="0.35">
      <c r="B576" s="39" t="s">
        <v>43</v>
      </c>
      <c r="C576" s="47" t="s">
        <v>877</v>
      </c>
      <c r="D576" s="48" t="s">
        <v>32</v>
      </c>
      <c r="E576" s="254"/>
      <c r="F576" s="254"/>
      <c r="G576" s="254"/>
      <c r="H576" s="254"/>
      <c r="I576" s="254"/>
      <c r="J576" s="254"/>
    </row>
    <row r="577" spans="2:10" x14ac:dyDescent="0.35">
      <c r="B577" s="39" t="s">
        <v>43</v>
      </c>
      <c r="C577" s="47" t="s">
        <v>878</v>
      </c>
      <c r="D577" s="48" t="s">
        <v>32</v>
      </c>
      <c r="E577" s="254"/>
      <c r="F577" s="254"/>
      <c r="G577" s="254"/>
      <c r="H577" s="254"/>
      <c r="I577" s="254"/>
      <c r="J577" s="254"/>
    </row>
    <row r="578" spans="2:10" ht="29" x14ac:dyDescent="0.35">
      <c r="B578" s="39" t="s">
        <v>43</v>
      </c>
      <c r="C578" s="47" t="s">
        <v>879</v>
      </c>
      <c r="D578" s="48" t="s">
        <v>32</v>
      </c>
      <c r="E578" s="254"/>
      <c r="F578" s="254"/>
      <c r="G578" s="254"/>
      <c r="H578" s="254"/>
      <c r="I578" s="254"/>
      <c r="J578" s="254"/>
    </row>
    <row r="579" spans="2:10" x14ac:dyDescent="0.35">
      <c r="B579" s="39" t="s">
        <v>43</v>
      </c>
      <c r="C579" s="47" t="s">
        <v>880</v>
      </c>
      <c r="D579" s="48" t="s">
        <v>32</v>
      </c>
      <c r="E579" s="254"/>
      <c r="F579" s="254"/>
      <c r="G579" s="254"/>
      <c r="H579" s="254"/>
      <c r="I579" s="254"/>
      <c r="J579" s="254"/>
    </row>
    <row r="580" spans="2:10" x14ac:dyDescent="0.35">
      <c r="B580" s="39" t="s">
        <v>43</v>
      </c>
      <c r="C580" s="47" t="s">
        <v>881</v>
      </c>
      <c r="D580" s="48" t="s">
        <v>32</v>
      </c>
      <c r="E580" s="254"/>
      <c r="F580" s="254"/>
      <c r="G580" s="254"/>
      <c r="H580" s="254"/>
      <c r="I580" s="254"/>
      <c r="J580" s="254"/>
    </row>
    <row r="581" spans="2:10" x14ac:dyDescent="0.35">
      <c r="B581" s="39" t="s">
        <v>43</v>
      </c>
      <c r="C581" s="47" t="s">
        <v>882</v>
      </c>
      <c r="D581" s="48" t="s">
        <v>32</v>
      </c>
      <c r="E581" s="254"/>
      <c r="F581" s="254"/>
      <c r="G581" s="254"/>
      <c r="H581" s="254"/>
      <c r="I581" s="254"/>
      <c r="J581" s="254"/>
    </row>
    <row r="582" spans="2:10" x14ac:dyDescent="0.35">
      <c r="B582" s="39" t="s">
        <v>43</v>
      </c>
      <c r="C582" s="47" t="s">
        <v>883</v>
      </c>
      <c r="D582" s="48" t="s">
        <v>32</v>
      </c>
      <c r="E582" s="254"/>
      <c r="F582" s="254"/>
      <c r="G582" s="254"/>
      <c r="H582" s="254"/>
      <c r="I582" s="254"/>
      <c r="J582" s="254"/>
    </row>
    <row r="583" spans="2:10" x14ac:dyDescent="0.35">
      <c r="B583" s="39" t="s">
        <v>43</v>
      </c>
      <c r="C583" s="47" t="s">
        <v>820</v>
      </c>
      <c r="D583" s="48" t="s">
        <v>21</v>
      </c>
      <c r="E583" s="254"/>
      <c r="F583" s="254"/>
      <c r="G583" s="254"/>
      <c r="H583" s="254"/>
      <c r="I583" s="254"/>
      <c r="J583" s="254"/>
    </row>
    <row r="584" spans="2:10" x14ac:dyDescent="0.35">
      <c r="B584" s="39" t="s">
        <v>43</v>
      </c>
      <c r="C584" s="47" t="s">
        <v>884</v>
      </c>
      <c r="D584" s="48" t="s">
        <v>21</v>
      </c>
      <c r="E584" s="254"/>
      <c r="F584" s="254"/>
      <c r="G584" s="254"/>
      <c r="H584" s="254"/>
      <c r="I584" s="254"/>
      <c r="J584" s="254"/>
    </row>
    <row r="585" spans="2:10" x14ac:dyDescent="0.35">
      <c r="B585" s="39" t="s">
        <v>43</v>
      </c>
      <c r="C585" s="47" t="s">
        <v>885</v>
      </c>
      <c r="D585" s="48" t="s">
        <v>21</v>
      </c>
      <c r="E585" s="254"/>
      <c r="F585" s="254"/>
      <c r="G585" s="254"/>
      <c r="H585" s="254"/>
      <c r="I585" s="254"/>
      <c r="J585" s="254"/>
    </row>
    <row r="586" spans="2:10" x14ac:dyDescent="0.35">
      <c r="B586" s="39" t="s">
        <v>43</v>
      </c>
      <c r="C586" s="47" t="s">
        <v>886</v>
      </c>
      <c r="D586" s="48" t="s">
        <v>21</v>
      </c>
      <c r="E586" s="254"/>
      <c r="F586" s="254"/>
      <c r="G586" s="254"/>
      <c r="H586" s="254"/>
      <c r="I586" s="254"/>
      <c r="J586" s="254"/>
    </row>
    <row r="587" spans="2:10" x14ac:dyDescent="0.35">
      <c r="B587" s="39" t="s">
        <v>43</v>
      </c>
      <c r="C587" s="47" t="s">
        <v>887</v>
      </c>
      <c r="D587" s="48" t="s">
        <v>21</v>
      </c>
      <c r="E587" s="254"/>
      <c r="F587" s="254"/>
      <c r="G587" s="254"/>
      <c r="H587" s="254"/>
      <c r="I587" s="254"/>
      <c r="J587" s="254"/>
    </row>
    <row r="588" spans="2:10" x14ac:dyDescent="0.35">
      <c r="B588" s="39" t="s">
        <v>43</v>
      </c>
      <c r="C588" s="47" t="s">
        <v>888</v>
      </c>
      <c r="D588" s="48" t="s">
        <v>21</v>
      </c>
      <c r="E588" s="254"/>
      <c r="F588" s="254"/>
      <c r="G588" s="254"/>
      <c r="H588" s="254"/>
      <c r="I588" s="254"/>
      <c r="J588" s="254"/>
    </row>
    <row r="589" spans="2:10" x14ac:dyDescent="0.35">
      <c r="B589" s="39" t="s">
        <v>58</v>
      </c>
      <c r="C589" s="47" t="s">
        <v>889</v>
      </c>
      <c r="D589" s="48" t="s">
        <v>32</v>
      </c>
      <c r="E589" s="254"/>
      <c r="F589" s="254"/>
      <c r="G589" s="254"/>
      <c r="H589" s="254"/>
      <c r="I589" s="254"/>
      <c r="J589" s="254"/>
    </row>
    <row r="590" spans="2:10" x14ac:dyDescent="0.35">
      <c r="B590" s="39" t="s">
        <v>58</v>
      </c>
      <c r="C590" s="47" t="s">
        <v>890</v>
      </c>
      <c r="D590" s="48" t="s">
        <v>32</v>
      </c>
      <c r="E590" s="254"/>
      <c r="F590" s="254"/>
      <c r="G590" s="254"/>
      <c r="H590" s="254"/>
      <c r="I590" s="254"/>
      <c r="J590" s="254"/>
    </row>
    <row r="591" spans="2:10" x14ac:dyDescent="0.35">
      <c r="B591" s="39" t="s">
        <v>58</v>
      </c>
      <c r="C591" s="47" t="s">
        <v>891</v>
      </c>
      <c r="D591" s="48" t="s">
        <v>32</v>
      </c>
      <c r="E591" s="254"/>
      <c r="F591" s="254"/>
      <c r="G591" s="254"/>
      <c r="H591" s="254"/>
      <c r="I591" s="254"/>
      <c r="J591" s="254"/>
    </row>
    <row r="592" spans="2:10" x14ac:dyDescent="0.35">
      <c r="B592" s="39" t="s">
        <v>58</v>
      </c>
      <c r="C592" s="47" t="s">
        <v>892</v>
      </c>
      <c r="D592" s="48" t="s">
        <v>32</v>
      </c>
      <c r="E592" s="254"/>
      <c r="F592" s="254"/>
      <c r="G592" s="254"/>
      <c r="H592" s="254"/>
      <c r="I592" s="254"/>
      <c r="J592" s="254"/>
    </row>
    <row r="593" spans="2:10" x14ac:dyDescent="0.35">
      <c r="B593" s="39" t="s">
        <v>58</v>
      </c>
      <c r="C593" s="47" t="s">
        <v>893</v>
      </c>
      <c r="D593" s="48" t="s">
        <v>32</v>
      </c>
      <c r="E593" s="254"/>
      <c r="F593" s="254"/>
      <c r="G593" s="254"/>
      <c r="H593" s="254"/>
      <c r="I593" s="254"/>
      <c r="J593" s="254"/>
    </row>
    <row r="594" spans="2:10" x14ac:dyDescent="0.35">
      <c r="B594" s="39" t="s">
        <v>58</v>
      </c>
      <c r="C594" s="47" t="s">
        <v>894</v>
      </c>
      <c r="D594" s="48" t="s">
        <v>32</v>
      </c>
      <c r="E594" s="254"/>
      <c r="F594" s="254"/>
      <c r="G594" s="254"/>
      <c r="H594" s="254"/>
      <c r="I594" s="254"/>
      <c r="J594" s="254"/>
    </row>
    <row r="595" spans="2:10" x14ac:dyDescent="0.35">
      <c r="B595" s="39" t="s">
        <v>58</v>
      </c>
      <c r="C595" s="47" t="s">
        <v>895</v>
      </c>
      <c r="D595" s="48" t="s">
        <v>32</v>
      </c>
      <c r="E595" s="254"/>
      <c r="F595" s="254"/>
      <c r="G595" s="254"/>
      <c r="H595" s="254"/>
      <c r="I595" s="254"/>
      <c r="J595" s="254"/>
    </row>
    <row r="596" spans="2:10" ht="29" x14ac:dyDescent="0.35">
      <c r="B596" s="39" t="s">
        <v>58</v>
      </c>
      <c r="C596" s="47" t="s">
        <v>896</v>
      </c>
      <c r="D596" s="48" t="s">
        <v>32</v>
      </c>
      <c r="E596" s="254"/>
      <c r="F596" s="254"/>
      <c r="G596" s="254"/>
      <c r="H596" s="254"/>
      <c r="I596" s="254"/>
      <c r="J596" s="254"/>
    </row>
    <row r="597" spans="2:10" x14ac:dyDescent="0.35">
      <c r="B597" s="39" t="s">
        <v>58</v>
      </c>
      <c r="C597" s="47" t="s">
        <v>897</v>
      </c>
      <c r="D597" s="48" t="s">
        <v>32</v>
      </c>
      <c r="E597" s="254"/>
      <c r="F597" s="254"/>
      <c r="G597" s="254"/>
      <c r="H597" s="254"/>
      <c r="I597" s="254"/>
      <c r="J597" s="254"/>
    </row>
    <row r="598" spans="2:10" x14ac:dyDescent="0.35">
      <c r="B598" s="39" t="s">
        <v>58</v>
      </c>
      <c r="C598" s="47" t="s">
        <v>898</v>
      </c>
      <c r="D598" s="48" t="s">
        <v>32</v>
      </c>
      <c r="E598" s="254"/>
      <c r="F598" s="254"/>
      <c r="G598" s="254"/>
      <c r="H598" s="254"/>
      <c r="I598" s="254"/>
      <c r="J598" s="254"/>
    </row>
    <row r="599" spans="2:10" x14ac:dyDescent="0.35">
      <c r="B599" s="39" t="s">
        <v>58</v>
      </c>
      <c r="C599" s="47" t="s">
        <v>899</v>
      </c>
      <c r="D599" s="48" t="s">
        <v>32</v>
      </c>
      <c r="E599" s="254"/>
      <c r="F599" s="254"/>
      <c r="G599" s="254"/>
      <c r="H599" s="254"/>
      <c r="I599" s="254"/>
      <c r="J599" s="254"/>
    </row>
    <row r="600" spans="2:10" x14ac:dyDescent="0.35">
      <c r="B600" s="39" t="s">
        <v>58</v>
      </c>
      <c r="C600" s="47" t="s">
        <v>900</v>
      </c>
      <c r="D600" s="48" t="s">
        <v>32</v>
      </c>
      <c r="E600" s="254"/>
      <c r="F600" s="254"/>
      <c r="G600" s="254"/>
      <c r="H600" s="254"/>
      <c r="I600" s="254"/>
      <c r="J600" s="254"/>
    </row>
    <row r="601" spans="2:10" x14ac:dyDescent="0.35">
      <c r="B601" s="39" t="s">
        <v>58</v>
      </c>
      <c r="C601" s="47" t="s">
        <v>901</v>
      </c>
      <c r="D601" s="48" t="s">
        <v>32</v>
      </c>
      <c r="E601" s="254"/>
      <c r="F601" s="254"/>
      <c r="G601" s="254"/>
      <c r="H601" s="254"/>
      <c r="I601" s="254"/>
      <c r="J601" s="254"/>
    </row>
    <row r="602" spans="2:10" x14ac:dyDescent="0.35">
      <c r="B602" s="39" t="s">
        <v>58</v>
      </c>
      <c r="C602" s="47" t="s">
        <v>902</v>
      </c>
      <c r="D602" s="48" t="s">
        <v>32</v>
      </c>
      <c r="E602" s="254"/>
      <c r="F602" s="254"/>
      <c r="G602" s="254"/>
      <c r="H602" s="254"/>
      <c r="I602" s="254"/>
      <c r="J602" s="254"/>
    </row>
    <row r="603" spans="2:10" x14ac:dyDescent="0.35">
      <c r="B603" s="39" t="s">
        <v>58</v>
      </c>
      <c r="C603" s="47" t="s">
        <v>903</v>
      </c>
      <c r="D603" s="48" t="s">
        <v>32</v>
      </c>
      <c r="E603" s="254"/>
      <c r="F603" s="254"/>
      <c r="G603" s="254"/>
      <c r="H603" s="254"/>
      <c r="I603" s="254"/>
      <c r="J603" s="254"/>
    </row>
    <row r="604" spans="2:10" x14ac:dyDescent="0.35">
      <c r="B604" s="39" t="s">
        <v>58</v>
      </c>
      <c r="C604" s="47" t="s">
        <v>904</v>
      </c>
      <c r="D604" s="48" t="s">
        <v>32</v>
      </c>
      <c r="E604" s="254"/>
      <c r="F604" s="254"/>
      <c r="G604" s="254"/>
      <c r="H604" s="254"/>
      <c r="I604" s="254"/>
      <c r="J604" s="254"/>
    </row>
    <row r="605" spans="2:10" x14ac:dyDescent="0.35">
      <c r="B605" s="39" t="s">
        <v>58</v>
      </c>
      <c r="C605" s="47" t="s">
        <v>905</v>
      </c>
      <c r="D605" s="48" t="s">
        <v>32</v>
      </c>
      <c r="E605" s="254"/>
      <c r="F605" s="254"/>
      <c r="G605" s="254"/>
      <c r="H605" s="254"/>
      <c r="I605" s="254"/>
      <c r="J605" s="254"/>
    </row>
    <row r="606" spans="2:10" x14ac:dyDescent="0.35">
      <c r="B606" s="39" t="s">
        <v>58</v>
      </c>
      <c r="C606" s="47" t="s">
        <v>906</v>
      </c>
      <c r="D606" s="48" t="s">
        <v>32</v>
      </c>
      <c r="E606" s="254"/>
      <c r="F606" s="254"/>
      <c r="G606" s="254"/>
      <c r="H606" s="254"/>
      <c r="I606" s="254"/>
      <c r="J606" s="254"/>
    </row>
    <row r="607" spans="2:10" x14ac:dyDescent="0.35">
      <c r="B607" s="39" t="s">
        <v>58</v>
      </c>
      <c r="C607" s="47" t="s">
        <v>907</v>
      </c>
      <c r="D607" s="48" t="s">
        <v>32</v>
      </c>
      <c r="E607" s="254"/>
      <c r="F607" s="254"/>
      <c r="G607" s="254"/>
      <c r="H607" s="254"/>
      <c r="I607" s="254"/>
      <c r="J607" s="254"/>
    </row>
    <row r="608" spans="2:10" x14ac:dyDescent="0.35">
      <c r="B608" s="39" t="s">
        <v>58</v>
      </c>
      <c r="C608" s="47" t="s">
        <v>908</v>
      </c>
      <c r="D608" s="48" t="s">
        <v>32</v>
      </c>
      <c r="E608" s="254"/>
      <c r="F608" s="254"/>
      <c r="G608" s="254"/>
      <c r="H608" s="254"/>
      <c r="I608" s="254"/>
      <c r="J608" s="254"/>
    </row>
    <row r="609" spans="2:10" x14ac:dyDescent="0.35">
      <c r="B609" s="39" t="s">
        <v>58</v>
      </c>
      <c r="C609" s="47" t="s">
        <v>909</v>
      </c>
      <c r="D609" s="48" t="s">
        <v>32</v>
      </c>
      <c r="E609" s="254"/>
      <c r="F609" s="254"/>
      <c r="G609" s="254"/>
      <c r="H609" s="254"/>
      <c r="I609" s="254"/>
      <c r="J609" s="254"/>
    </row>
    <row r="610" spans="2:10" x14ac:dyDescent="0.35">
      <c r="B610" s="39" t="s">
        <v>58</v>
      </c>
      <c r="C610" s="47" t="s">
        <v>910</v>
      </c>
      <c r="D610" s="48" t="s">
        <v>32</v>
      </c>
      <c r="E610" s="254"/>
      <c r="F610" s="254"/>
      <c r="G610" s="254"/>
      <c r="H610" s="254"/>
      <c r="I610" s="254"/>
      <c r="J610" s="254"/>
    </row>
    <row r="611" spans="2:10" x14ac:dyDescent="0.35">
      <c r="B611" s="39" t="s">
        <v>58</v>
      </c>
      <c r="C611" s="47" t="s">
        <v>911</v>
      </c>
      <c r="D611" s="48" t="s">
        <v>32</v>
      </c>
      <c r="E611" s="254"/>
      <c r="F611" s="254"/>
      <c r="G611" s="254"/>
      <c r="H611" s="254"/>
      <c r="I611" s="254"/>
      <c r="J611" s="254"/>
    </row>
    <row r="612" spans="2:10" x14ac:dyDescent="0.35">
      <c r="B612" s="39" t="s">
        <v>58</v>
      </c>
      <c r="C612" s="47" t="s">
        <v>912</v>
      </c>
      <c r="D612" s="48" t="s">
        <v>32</v>
      </c>
      <c r="E612" s="254"/>
      <c r="F612" s="254"/>
      <c r="G612" s="254"/>
      <c r="H612" s="254"/>
      <c r="I612" s="254"/>
      <c r="J612" s="254"/>
    </row>
    <row r="613" spans="2:10" x14ac:dyDescent="0.35">
      <c r="B613" s="39" t="s">
        <v>58</v>
      </c>
      <c r="C613" s="47" t="s">
        <v>913</v>
      </c>
      <c r="D613" s="48" t="s">
        <v>32</v>
      </c>
      <c r="E613" s="254"/>
      <c r="F613" s="254"/>
      <c r="G613" s="254"/>
      <c r="H613" s="254"/>
      <c r="I613" s="254"/>
      <c r="J613" s="254"/>
    </row>
    <row r="614" spans="2:10" x14ac:dyDescent="0.35">
      <c r="B614" s="39" t="s">
        <v>58</v>
      </c>
      <c r="C614" s="47" t="s">
        <v>914</v>
      </c>
      <c r="D614" s="48" t="s">
        <v>32</v>
      </c>
      <c r="E614" s="254"/>
      <c r="F614" s="254"/>
      <c r="G614" s="254"/>
      <c r="H614" s="254"/>
      <c r="I614" s="254"/>
      <c r="J614" s="254"/>
    </row>
    <row r="615" spans="2:10" x14ac:dyDescent="0.35">
      <c r="B615" s="39" t="s">
        <v>58</v>
      </c>
      <c r="C615" s="47" t="s">
        <v>915</v>
      </c>
      <c r="D615" s="48" t="s">
        <v>32</v>
      </c>
      <c r="E615" s="254"/>
      <c r="F615" s="254"/>
      <c r="G615" s="254"/>
      <c r="H615" s="254"/>
      <c r="I615" s="254"/>
      <c r="J615" s="254"/>
    </row>
    <row r="616" spans="2:10" x14ac:dyDescent="0.35">
      <c r="B616" s="39" t="s">
        <v>58</v>
      </c>
      <c r="C616" s="47" t="s">
        <v>916</v>
      </c>
      <c r="D616" s="48" t="s">
        <v>32</v>
      </c>
      <c r="E616" s="254"/>
      <c r="F616" s="254"/>
      <c r="G616" s="254"/>
      <c r="H616" s="254"/>
      <c r="I616" s="254"/>
      <c r="J616" s="254"/>
    </row>
    <row r="617" spans="2:10" x14ac:dyDescent="0.35">
      <c r="B617" s="39" t="s">
        <v>58</v>
      </c>
      <c r="C617" s="47" t="s">
        <v>917</v>
      </c>
      <c r="D617" s="48" t="s">
        <v>32</v>
      </c>
      <c r="E617" s="254"/>
      <c r="F617" s="254"/>
      <c r="G617" s="254"/>
      <c r="H617" s="254"/>
      <c r="I617" s="254"/>
      <c r="J617" s="254"/>
    </row>
    <row r="618" spans="2:10" x14ac:dyDescent="0.35">
      <c r="B618" s="39" t="s">
        <v>58</v>
      </c>
      <c r="C618" s="47" t="s">
        <v>918</v>
      </c>
      <c r="D618" s="48" t="s">
        <v>32</v>
      </c>
      <c r="E618" s="254"/>
      <c r="F618" s="254"/>
      <c r="G618" s="254"/>
      <c r="H618" s="254"/>
      <c r="I618" s="254"/>
      <c r="J618" s="254"/>
    </row>
    <row r="619" spans="2:10" x14ac:dyDescent="0.35">
      <c r="B619" s="39" t="s">
        <v>58</v>
      </c>
      <c r="C619" s="47" t="s">
        <v>919</v>
      </c>
      <c r="D619" s="48" t="s">
        <v>32</v>
      </c>
      <c r="E619" s="254"/>
      <c r="F619" s="254"/>
      <c r="G619" s="254"/>
      <c r="H619" s="254"/>
      <c r="I619" s="254"/>
      <c r="J619" s="254"/>
    </row>
    <row r="620" spans="2:10" x14ac:dyDescent="0.35">
      <c r="B620" s="39" t="s">
        <v>58</v>
      </c>
      <c r="C620" s="47" t="s">
        <v>920</v>
      </c>
      <c r="D620" s="48" t="s">
        <v>32</v>
      </c>
      <c r="E620" s="254"/>
      <c r="F620" s="254"/>
      <c r="G620" s="254"/>
      <c r="H620" s="254"/>
      <c r="I620" s="254"/>
      <c r="J620" s="254"/>
    </row>
    <row r="621" spans="2:10" x14ac:dyDescent="0.35">
      <c r="B621" s="39" t="s">
        <v>58</v>
      </c>
      <c r="C621" s="47" t="s">
        <v>921</v>
      </c>
      <c r="D621" s="48" t="s">
        <v>32</v>
      </c>
      <c r="E621" s="254"/>
      <c r="F621" s="254"/>
      <c r="G621" s="254"/>
      <c r="H621" s="254"/>
      <c r="I621" s="254"/>
      <c r="J621" s="254"/>
    </row>
    <row r="622" spans="2:10" x14ac:dyDescent="0.35">
      <c r="B622" s="39" t="s">
        <v>58</v>
      </c>
      <c r="C622" s="47" t="s">
        <v>922</v>
      </c>
      <c r="D622" s="48" t="s">
        <v>32</v>
      </c>
      <c r="E622" s="254"/>
      <c r="F622" s="254"/>
      <c r="G622" s="254"/>
      <c r="H622" s="254"/>
      <c r="I622" s="254"/>
      <c r="J622" s="254"/>
    </row>
    <row r="623" spans="2:10" x14ac:dyDescent="0.35">
      <c r="B623" s="39" t="s">
        <v>58</v>
      </c>
      <c r="C623" s="47" t="s">
        <v>923</v>
      </c>
      <c r="D623" s="48" t="s">
        <v>32</v>
      </c>
      <c r="E623" s="254"/>
      <c r="F623" s="254"/>
      <c r="G623" s="254"/>
      <c r="H623" s="254"/>
      <c r="I623" s="254"/>
      <c r="J623" s="254"/>
    </row>
    <row r="624" spans="2:10" x14ac:dyDescent="0.35">
      <c r="B624" s="39" t="s">
        <v>58</v>
      </c>
      <c r="C624" s="47" t="s">
        <v>924</v>
      </c>
      <c r="D624" s="48" t="s">
        <v>32</v>
      </c>
      <c r="E624" s="254"/>
      <c r="F624" s="254"/>
      <c r="G624" s="254"/>
      <c r="H624" s="254"/>
      <c r="I624" s="254"/>
      <c r="J624" s="254"/>
    </row>
    <row r="625" spans="2:10" x14ac:dyDescent="0.35">
      <c r="B625" s="39" t="s">
        <v>58</v>
      </c>
      <c r="C625" s="47" t="s">
        <v>925</v>
      </c>
      <c r="D625" s="48" t="s">
        <v>32</v>
      </c>
      <c r="E625" s="254"/>
      <c r="F625" s="254"/>
      <c r="G625" s="254"/>
      <c r="H625" s="254"/>
      <c r="I625" s="254"/>
      <c r="J625" s="254"/>
    </row>
    <row r="626" spans="2:10" x14ac:dyDescent="0.35">
      <c r="B626" s="39" t="s">
        <v>58</v>
      </c>
      <c r="C626" s="47" t="s">
        <v>926</v>
      </c>
      <c r="D626" s="48" t="s">
        <v>32</v>
      </c>
      <c r="E626" s="254"/>
      <c r="F626" s="254"/>
      <c r="G626" s="254"/>
      <c r="H626" s="254"/>
      <c r="I626" s="254"/>
      <c r="J626" s="254"/>
    </row>
    <row r="627" spans="2:10" x14ac:dyDescent="0.35">
      <c r="B627" s="39" t="s">
        <v>58</v>
      </c>
      <c r="C627" s="47" t="s">
        <v>927</v>
      </c>
      <c r="D627" s="48" t="s">
        <v>32</v>
      </c>
      <c r="E627" s="254"/>
      <c r="F627" s="254"/>
      <c r="G627" s="254"/>
      <c r="H627" s="254"/>
      <c r="I627" s="254"/>
      <c r="J627" s="254"/>
    </row>
    <row r="628" spans="2:10" x14ac:dyDescent="0.35">
      <c r="B628" s="39" t="s">
        <v>58</v>
      </c>
      <c r="C628" s="47" t="s">
        <v>928</v>
      </c>
      <c r="D628" s="48" t="s">
        <v>32</v>
      </c>
      <c r="E628" s="254"/>
      <c r="F628" s="254"/>
      <c r="G628" s="254"/>
      <c r="H628" s="254"/>
      <c r="I628" s="254"/>
      <c r="J628" s="254"/>
    </row>
    <row r="629" spans="2:10" x14ac:dyDescent="0.35">
      <c r="B629" s="39" t="s">
        <v>58</v>
      </c>
      <c r="C629" s="47" t="s">
        <v>929</v>
      </c>
      <c r="D629" s="48" t="s">
        <v>32</v>
      </c>
      <c r="E629" s="254"/>
      <c r="F629" s="254"/>
      <c r="G629" s="254"/>
      <c r="H629" s="254"/>
      <c r="I629" s="254"/>
      <c r="J629" s="254"/>
    </row>
    <row r="630" spans="2:10" x14ac:dyDescent="0.35">
      <c r="B630" s="39" t="s">
        <v>58</v>
      </c>
      <c r="C630" s="47" t="s">
        <v>930</v>
      </c>
      <c r="D630" s="48" t="s">
        <v>32</v>
      </c>
      <c r="E630" s="254"/>
      <c r="F630" s="254"/>
      <c r="G630" s="254"/>
      <c r="H630" s="254"/>
      <c r="I630" s="254"/>
      <c r="J630" s="254"/>
    </row>
    <row r="631" spans="2:10" x14ac:dyDescent="0.35">
      <c r="B631" s="39" t="s">
        <v>58</v>
      </c>
      <c r="C631" s="47" t="s">
        <v>931</v>
      </c>
      <c r="D631" s="48" t="s">
        <v>32</v>
      </c>
      <c r="E631" s="254"/>
      <c r="F631" s="254"/>
      <c r="G631" s="254"/>
      <c r="H631" s="254"/>
      <c r="I631" s="254"/>
      <c r="J631" s="254"/>
    </row>
    <row r="632" spans="2:10" x14ac:dyDescent="0.35">
      <c r="B632" s="39" t="s">
        <v>58</v>
      </c>
      <c r="C632" s="47" t="s">
        <v>932</v>
      </c>
      <c r="D632" s="48" t="s">
        <v>32</v>
      </c>
      <c r="E632" s="254"/>
      <c r="F632" s="254"/>
      <c r="G632" s="254"/>
      <c r="H632" s="254"/>
      <c r="I632" s="254"/>
      <c r="J632" s="254"/>
    </row>
    <row r="633" spans="2:10" x14ac:dyDescent="0.35">
      <c r="B633" s="39" t="s">
        <v>58</v>
      </c>
      <c r="C633" s="47" t="s">
        <v>933</v>
      </c>
      <c r="D633" s="48" t="s">
        <v>32</v>
      </c>
      <c r="E633" s="254"/>
      <c r="F633" s="254"/>
      <c r="G633" s="254"/>
      <c r="H633" s="254"/>
      <c r="I633" s="254"/>
      <c r="J633" s="254"/>
    </row>
    <row r="634" spans="2:10" x14ac:dyDescent="0.35">
      <c r="B634" s="39" t="s">
        <v>58</v>
      </c>
      <c r="C634" s="47" t="s">
        <v>934</v>
      </c>
      <c r="D634" s="48" t="s">
        <v>32</v>
      </c>
      <c r="E634" s="254"/>
      <c r="F634" s="254"/>
      <c r="G634" s="254"/>
      <c r="H634" s="254"/>
      <c r="I634" s="254"/>
      <c r="J634" s="254"/>
    </row>
    <row r="635" spans="2:10" x14ac:dyDescent="0.35">
      <c r="B635" s="39" t="s">
        <v>58</v>
      </c>
      <c r="C635" s="47" t="s">
        <v>935</v>
      </c>
      <c r="D635" s="48" t="s">
        <v>32</v>
      </c>
      <c r="E635" s="254"/>
      <c r="F635" s="254"/>
      <c r="G635" s="254"/>
      <c r="H635" s="254"/>
      <c r="I635" s="254"/>
      <c r="J635" s="254"/>
    </row>
    <row r="636" spans="2:10" x14ac:dyDescent="0.35">
      <c r="B636" s="39" t="s">
        <v>58</v>
      </c>
      <c r="C636" s="47" t="s">
        <v>936</v>
      </c>
      <c r="D636" s="48" t="s">
        <v>32</v>
      </c>
      <c r="E636" s="254"/>
      <c r="F636" s="254"/>
      <c r="G636" s="254"/>
      <c r="H636" s="254"/>
      <c r="I636" s="254"/>
      <c r="J636" s="254"/>
    </row>
    <row r="637" spans="2:10" x14ac:dyDescent="0.35">
      <c r="B637" s="39" t="s">
        <v>58</v>
      </c>
      <c r="C637" s="47" t="s">
        <v>937</v>
      </c>
      <c r="D637" s="48" t="s">
        <v>32</v>
      </c>
      <c r="E637" s="254"/>
      <c r="F637" s="254"/>
      <c r="G637" s="254"/>
      <c r="H637" s="254"/>
      <c r="I637" s="254"/>
      <c r="J637" s="254"/>
    </row>
    <row r="638" spans="2:10" x14ac:dyDescent="0.35">
      <c r="B638" s="39" t="s">
        <v>58</v>
      </c>
      <c r="C638" s="47" t="s">
        <v>938</v>
      </c>
      <c r="D638" s="48" t="s">
        <v>32</v>
      </c>
      <c r="E638" s="254"/>
      <c r="F638" s="254"/>
      <c r="G638" s="254"/>
      <c r="H638" s="254"/>
      <c r="I638" s="254"/>
      <c r="J638" s="254"/>
    </row>
    <row r="639" spans="2:10" x14ac:dyDescent="0.35">
      <c r="B639" s="39" t="s">
        <v>58</v>
      </c>
      <c r="C639" s="47" t="s">
        <v>939</v>
      </c>
      <c r="D639" s="48" t="s">
        <v>32</v>
      </c>
      <c r="E639" s="254"/>
      <c r="F639" s="254"/>
      <c r="G639" s="254"/>
      <c r="H639" s="254"/>
      <c r="I639" s="254"/>
      <c r="J639" s="254"/>
    </row>
    <row r="640" spans="2:10" x14ac:dyDescent="0.35">
      <c r="B640" s="39" t="s">
        <v>58</v>
      </c>
      <c r="C640" s="47" t="s">
        <v>940</v>
      </c>
      <c r="D640" s="48" t="s">
        <v>32</v>
      </c>
      <c r="E640" s="254"/>
      <c r="F640" s="254"/>
      <c r="G640" s="254"/>
      <c r="H640" s="254"/>
      <c r="I640" s="254"/>
      <c r="J640" s="254"/>
    </row>
    <row r="641" spans="2:10" x14ac:dyDescent="0.35">
      <c r="B641" s="39" t="s">
        <v>58</v>
      </c>
      <c r="C641" s="47" t="s">
        <v>941</v>
      </c>
      <c r="D641" s="48" t="s">
        <v>32</v>
      </c>
      <c r="E641" s="254"/>
      <c r="F641" s="254"/>
      <c r="G641" s="254"/>
      <c r="H641" s="254"/>
      <c r="I641" s="254"/>
      <c r="J641" s="254"/>
    </row>
    <row r="642" spans="2:10" x14ac:dyDescent="0.35">
      <c r="B642" s="39" t="s">
        <v>58</v>
      </c>
      <c r="C642" s="47" t="s">
        <v>942</v>
      </c>
      <c r="D642" s="48" t="s">
        <v>32</v>
      </c>
      <c r="E642" s="254"/>
      <c r="F642" s="254"/>
      <c r="G642" s="254"/>
      <c r="H642" s="254"/>
      <c r="I642" s="254"/>
      <c r="J642" s="254"/>
    </row>
    <row r="643" spans="2:10" x14ac:dyDescent="0.35">
      <c r="B643" s="39" t="s">
        <v>58</v>
      </c>
      <c r="C643" s="47" t="s">
        <v>943</v>
      </c>
      <c r="D643" s="48" t="s">
        <v>32</v>
      </c>
      <c r="E643" s="254"/>
      <c r="F643" s="254"/>
      <c r="G643" s="254"/>
      <c r="H643" s="254"/>
      <c r="I643" s="254"/>
      <c r="J643" s="254"/>
    </row>
    <row r="644" spans="2:10" x14ac:dyDescent="0.35">
      <c r="B644" s="39" t="s">
        <v>58</v>
      </c>
      <c r="C644" s="47" t="s">
        <v>944</v>
      </c>
      <c r="D644" s="48" t="s">
        <v>32</v>
      </c>
      <c r="E644" s="254"/>
      <c r="F644" s="254"/>
      <c r="G644" s="254"/>
      <c r="H644" s="254"/>
      <c r="I644" s="254"/>
      <c r="J644" s="254"/>
    </row>
    <row r="645" spans="2:10" ht="29" x14ac:dyDescent="0.35">
      <c r="B645" s="39" t="s">
        <v>58</v>
      </c>
      <c r="C645" s="47" t="s">
        <v>945</v>
      </c>
      <c r="D645" s="48" t="s">
        <v>32</v>
      </c>
      <c r="E645" s="254"/>
      <c r="F645" s="254"/>
      <c r="G645" s="254"/>
      <c r="H645" s="254"/>
      <c r="I645" s="254"/>
      <c r="J645" s="254"/>
    </row>
    <row r="646" spans="2:10" x14ac:dyDescent="0.35">
      <c r="B646" s="39" t="s">
        <v>58</v>
      </c>
      <c r="C646" s="47" t="s">
        <v>946</v>
      </c>
      <c r="D646" s="48" t="s">
        <v>32</v>
      </c>
      <c r="E646" s="254"/>
      <c r="F646" s="254"/>
      <c r="G646" s="254"/>
      <c r="H646" s="254"/>
      <c r="I646" s="254"/>
      <c r="J646" s="254"/>
    </row>
    <row r="647" spans="2:10" x14ac:dyDescent="0.35">
      <c r="B647" s="39" t="s">
        <v>58</v>
      </c>
      <c r="C647" s="47" t="s">
        <v>947</v>
      </c>
      <c r="D647" s="48" t="s">
        <v>32</v>
      </c>
      <c r="E647" s="254"/>
      <c r="F647" s="254"/>
      <c r="G647" s="254"/>
      <c r="H647" s="254"/>
      <c r="I647" s="254"/>
      <c r="J647" s="254"/>
    </row>
    <row r="648" spans="2:10" x14ac:dyDescent="0.35">
      <c r="B648" s="39" t="s">
        <v>58</v>
      </c>
      <c r="C648" s="47" t="s">
        <v>948</v>
      </c>
      <c r="D648" s="48" t="s">
        <v>32</v>
      </c>
      <c r="E648" s="254"/>
      <c r="F648" s="254"/>
      <c r="G648" s="254"/>
      <c r="H648" s="254"/>
      <c r="I648" s="254"/>
      <c r="J648" s="254"/>
    </row>
    <row r="649" spans="2:10" x14ac:dyDescent="0.35">
      <c r="B649" s="39" t="s">
        <v>58</v>
      </c>
      <c r="C649" s="47" t="s">
        <v>949</v>
      </c>
      <c r="D649" s="48" t="s">
        <v>32</v>
      </c>
      <c r="E649" s="254"/>
      <c r="F649" s="254"/>
      <c r="G649" s="254"/>
      <c r="H649" s="254"/>
      <c r="I649" s="254"/>
      <c r="J649" s="254"/>
    </row>
    <row r="650" spans="2:10" x14ac:dyDescent="0.35">
      <c r="B650" s="39" t="s">
        <v>58</v>
      </c>
      <c r="C650" s="47" t="s">
        <v>950</v>
      </c>
      <c r="D650" s="48" t="s">
        <v>32</v>
      </c>
      <c r="E650" s="254"/>
      <c r="F650" s="254"/>
      <c r="G650" s="254"/>
      <c r="H650" s="254"/>
      <c r="I650" s="254"/>
      <c r="J650" s="254"/>
    </row>
    <row r="651" spans="2:10" x14ac:dyDescent="0.35">
      <c r="B651" s="39" t="s">
        <v>58</v>
      </c>
      <c r="C651" s="47" t="s">
        <v>951</v>
      </c>
      <c r="D651" s="48" t="s">
        <v>32</v>
      </c>
      <c r="E651" s="254"/>
      <c r="F651" s="254"/>
      <c r="G651" s="254"/>
      <c r="H651" s="254"/>
      <c r="I651" s="254"/>
      <c r="J651" s="254"/>
    </row>
    <row r="652" spans="2:10" x14ac:dyDescent="0.35">
      <c r="B652" s="39" t="s">
        <v>58</v>
      </c>
      <c r="C652" s="47" t="s">
        <v>952</v>
      </c>
      <c r="D652" s="48" t="s">
        <v>32</v>
      </c>
      <c r="E652" s="254"/>
      <c r="F652" s="254"/>
      <c r="G652" s="254"/>
      <c r="H652" s="254"/>
      <c r="I652" s="254"/>
      <c r="J652" s="254"/>
    </row>
    <row r="653" spans="2:10" x14ac:dyDescent="0.35">
      <c r="B653" s="39" t="s">
        <v>58</v>
      </c>
      <c r="C653" s="47" t="s">
        <v>953</v>
      </c>
      <c r="D653" s="48" t="s">
        <v>32</v>
      </c>
      <c r="E653" s="254"/>
      <c r="F653" s="254"/>
      <c r="G653" s="254"/>
      <c r="H653" s="254"/>
      <c r="I653" s="254"/>
      <c r="J653" s="254"/>
    </row>
    <row r="654" spans="2:10" x14ac:dyDescent="0.35">
      <c r="B654" s="39" t="s">
        <v>58</v>
      </c>
      <c r="C654" s="47" t="s">
        <v>954</v>
      </c>
      <c r="D654" s="48" t="s">
        <v>32</v>
      </c>
      <c r="E654" s="254"/>
      <c r="F654" s="254"/>
      <c r="G654" s="254"/>
      <c r="H654" s="254"/>
      <c r="I654" s="254"/>
      <c r="J654" s="254"/>
    </row>
    <row r="655" spans="2:10" x14ac:dyDescent="0.35">
      <c r="B655" s="39" t="s">
        <v>58</v>
      </c>
      <c r="C655" s="47" t="s">
        <v>955</v>
      </c>
      <c r="D655" s="48" t="s">
        <v>32</v>
      </c>
      <c r="E655" s="254"/>
      <c r="F655" s="254"/>
      <c r="G655" s="254"/>
      <c r="H655" s="254"/>
      <c r="I655" s="254"/>
      <c r="J655" s="254"/>
    </row>
    <row r="656" spans="2:10" x14ac:dyDescent="0.35">
      <c r="B656" s="39" t="s">
        <v>58</v>
      </c>
      <c r="C656" s="47" t="s">
        <v>956</v>
      </c>
      <c r="D656" s="48" t="s">
        <v>32</v>
      </c>
      <c r="E656" s="254"/>
      <c r="F656" s="254"/>
      <c r="G656" s="254"/>
      <c r="H656" s="254"/>
      <c r="I656" s="254"/>
      <c r="J656" s="254"/>
    </row>
    <row r="657" spans="2:10" x14ac:dyDescent="0.35">
      <c r="B657" s="39" t="s">
        <v>58</v>
      </c>
      <c r="C657" s="47" t="s">
        <v>957</v>
      </c>
      <c r="D657" s="48" t="s">
        <v>32</v>
      </c>
      <c r="E657" s="254"/>
      <c r="F657" s="254"/>
      <c r="G657" s="254"/>
      <c r="H657" s="254"/>
      <c r="I657" s="254"/>
      <c r="J657" s="254"/>
    </row>
    <row r="658" spans="2:10" x14ac:dyDescent="0.35">
      <c r="B658" s="39" t="s">
        <v>58</v>
      </c>
      <c r="C658" s="47" t="s">
        <v>820</v>
      </c>
      <c r="D658" s="48" t="s">
        <v>21</v>
      </c>
      <c r="E658" s="254"/>
      <c r="F658" s="254"/>
      <c r="G658" s="254"/>
      <c r="H658" s="254"/>
      <c r="I658" s="254"/>
      <c r="J658" s="254"/>
    </row>
    <row r="659" spans="2:10" x14ac:dyDescent="0.35">
      <c r="B659" s="39" t="s">
        <v>58</v>
      </c>
      <c r="C659" s="47" t="s">
        <v>958</v>
      </c>
      <c r="D659" s="48" t="s">
        <v>21</v>
      </c>
      <c r="E659" s="254"/>
      <c r="F659" s="254"/>
      <c r="G659" s="254"/>
      <c r="H659" s="254"/>
      <c r="I659" s="254"/>
      <c r="J659" s="254"/>
    </row>
    <row r="660" spans="2:10" x14ac:dyDescent="0.35">
      <c r="B660" s="39" t="s">
        <v>58</v>
      </c>
      <c r="C660" s="47" t="s">
        <v>959</v>
      </c>
      <c r="D660" s="48" t="s">
        <v>21</v>
      </c>
      <c r="E660" s="254"/>
      <c r="F660" s="254"/>
      <c r="G660" s="254"/>
      <c r="H660" s="254"/>
      <c r="I660" s="254"/>
      <c r="J660" s="254"/>
    </row>
    <row r="661" spans="2:10" x14ac:dyDescent="0.35">
      <c r="B661" s="39" t="s">
        <v>58</v>
      </c>
      <c r="C661" s="47" t="s">
        <v>960</v>
      </c>
      <c r="D661" s="48" t="s">
        <v>21</v>
      </c>
      <c r="E661" s="254"/>
      <c r="F661" s="254"/>
      <c r="G661" s="254"/>
      <c r="H661" s="254"/>
      <c r="I661" s="254"/>
      <c r="J661" s="254"/>
    </row>
    <row r="662" spans="2:10" x14ac:dyDescent="0.35">
      <c r="B662" s="39" t="s">
        <v>58</v>
      </c>
      <c r="C662" s="47" t="s">
        <v>961</v>
      </c>
      <c r="D662" s="48" t="s">
        <v>21</v>
      </c>
      <c r="E662" s="254"/>
      <c r="F662" s="254"/>
      <c r="G662" s="254"/>
      <c r="H662" s="254"/>
      <c r="I662" s="254"/>
      <c r="J662" s="254"/>
    </row>
    <row r="663" spans="2:10" x14ac:dyDescent="0.35">
      <c r="B663" s="39" t="s">
        <v>58</v>
      </c>
      <c r="C663" s="47" t="s">
        <v>962</v>
      </c>
      <c r="D663" s="48" t="s">
        <v>21</v>
      </c>
      <c r="E663" s="254"/>
      <c r="F663" s="254"/>
      <c r="G663" s="254"/>
      <c r="H663" s="254"/>
      <c r="I663" s="254"/>
      <c r="J663" s="254"/>
    </row>
    <row r="664" spans="2:10" x14ac:dyDescent="0.35">
      <c r="B664" s="39" t="s">
        <v>58</v>
      </c>
      <c r="C664" s="47" t="s">
        <v>963</v>
      </c>
      <c r="D664" s="48" t="s">
        <v>21</v>
      </c>
      <c r="E664" s="254"/>
      <c r="F664" s="254"/>
      <c r="G664" s="254"/>
      <c r="H664" s="254"/>
      <c r="I664" s="254"/>
      <c r="J664" s="254"/>
    </row>
    <row r="665" spans="2:10" x14ac:dyDescent="0.35">
      <c r="B665" s="39" t="s">
        <v>58</v>
      </c>
      <c r="C665" s="47" t="s">
        <v>964</v>
      </c>
      <c r="D665" s="48" t="s">
        <v>21</v>
      </c>
      <c r="E665" s="254"/>
      <c r="F665" s="254"/>
      <c r="G665" s="254"/>
      <c r="H665" s="254"/>
      <c r="I665" s="254"/>
      <c r="J665" s="254"/>
    </row>
    <row r="666" spans="2:10" x14ac:dyDescent="0.35">
      <c r="B666" s="39" t="s">
        <v>58</v>
      </c>
      <c r="C666" s="47" t="s">
        <v>965</v>
      </c>
      <c r="D666" s="48" t="s">
        <v>21</v>
      </c>
      <c r="E666" s="254"/>
      <c r="F666" s="254"/>
      <c r="G666" s="254"/>
      <c r="H666" s="254"/>
      <c r="I666" s="254"/>
      <c r="J666" s="254"/>
    </row>
    <row r="667" spans="2:10" x14ac:dyDescent="0.35">
      <c r="B667" s="39" t="s">
        <v>58</v>
      </c>
      <c r="C667" s="47" t="s">
        <v>966</v>
      </c>
      <c r="D667" s="48" t="s">
        <v>21</v>
      </c>
      <c r="E667" s="254"/>
      <c r="F667" s="254"/>
      <c r="G667" s="254"/>
      <c r="H667" s="254"/>
      <c r="I667" s="254"/>
      <c r="J667" s="254"/>
    </row>
    <row r="668" spans="2:10" x14ac:dyDescent="0.35">
      <c r="B668" s="39" t="s">
        <v>58</v>
      </c>
      <c r="C668" s="47" t="s">
        <v>967</v>
      </c>
      <c r="D668" s="48" t="s">
        <v>21</v>
      </c>
      <c r="E668" s="254"/>
      <c r="F668" s="254"/>
      <c r="G668" s="254"/>
      <c r="H668" s="254"/>
      <c r="I668" s="254"/>
      <c r="J668" s="254"/>
    </row>
    <row r="669" spans="2:10" x14ac:dyDescent="0.35">
      <c r="B669" s="39" t="s">
        <v>58</v>
      </c>
      <c r="C669" s="47" t="s">
        <v>968</v>
      </c>
      <c r="D669" s="48" t="s">
        <v>21</v>
      </c>
      <c r="E669" s="254"/>
      <c r="F669" s="254"/>
      <c r="G669" s="254"/>
      <c r="H669" s="254"/>
      <c r="I669" s="254"/>
      <c r="J669" s="254"/>
    </row>
    <row r="670" spans="2:10" x14ac:dyDescent="0.35">
      <c r="B670" s="39" t="s">
        <v>58</v>
      </c>
      <c r="C670" s="47" t="s">
        <v>969</v>
      </c>
      <c r="D670" s="48" t="s">
        <v>21</v>
      </c>
      <c r="E670" s="254"/>
      <c r="F670" s="254"/>
      <c r="G670" s="254"/>
      <c r="H670" s="254"/>
      <c r="I670" s="254"/>
      <c r="J670" s="254"/>
    </row>
    <row r="671" spans="2:10" x14ac:dyDescent="0.35">
      <c r="B671" s="39" t="s">
        <v>58</v>
      </c>
      <c r="C671" s="47" t="s">
        <v>970</v>
      </c>
      <c r="D671" s="48" t="s">
        <v>21</v>
      </c>
      <c r="E671" s="254"/>
      <c r="F671" s="254"/>
      <c r="G671" s="254"/>
      <c r="H671" s="254"/>
      <c r="I671" s="254"/>
      <c r="J671" s="254"/>
    </row>
    <row r="672" spans="2:10" x14ac:dyDescent="0.35">
      <c r="B672" s="39" t="s">
        <v>58</v>
      </c>
      <c r="C672" s="47" t="s">
        <v>971</v>
      </c>
      <c r="D672" s="48" t="s">
        <v>21</v>
      </c>
      <c r="E672" s="254"/>
      <c r="F672" s="254"/>
      <c r="G672" s="254"/>
      <c r="H672" s="254"/>
      <c r="I672" s="254"/>
      <c r="J672" s="254"/>
    </row>
    <row r="673" spans="2:10" x14ac:dyDescent="0.35">
      <c r="B673" s="39" t="s">
        <v>58</v>
      </c>
      <c r="C673" s="47" t="s">
        <v>972</v>
      </c>
      <c r="D673" s="48" t="s">
        <v>21</v>
      </c>
      <c r="E673" s="254"/>
      <c r="F673" s="254"/>
      <c r="G673" s="254"/>
      <c r="H673" s="254"/>
      <c r="I673" s="254"/>
      <c r="J673" s="254"/>
    </row>
    <row r="674" spans="2:10" x14ac:dyDescent="0.35">
      <c r="B674" s="39" t="s">
        <v>58</v>
      </c>
      <c r="C674" s="47" t="s">
        <v>973</v>
      </c>
      <c r="D674" s="48" t="s">
        <v>21</v>
      </c>
      <c r="E674" s="254"/>
      <c r="F674" s="254"/>
      <c r="G674" s="254"/>
      <c r="H674" s="254"/>
      <c r="I674" s="254"/>
      <c r="J674" s="254"/>
    </row>
    <row r="675" spans="2:10" x14ac:dyDescent="0.35">
      <c r="B675" s="39" t="s">
        <v>58</v>
      </c>
      <c r="C675" s="47" t="s">
        <v>974</v>
      </c>
      <c r="D675" s="48" t="s">
        <v>21</v>
      </c>
      <c r="E675" s="254"/>
      <c r="F675" s="254"/>
      <c r="G675" s="254"/>
      <c r="H675" s="254"/>
      <c r="I675" s="254"/>
      <c r="J675" s="254"/>
    </row>
    <row r="676" spans="2:10" x14ac:dyDescent="0.35">
      <c r="B676" s="39" t="s">
        <v>37</v>
      </c>
      <c r="C676" s="47" t="s">
        <v>975</v>
      </c>
      <c r="D676" s="48" t="s">
        <v>32</v>
      </c>
      <c r="E676" s="254"/>
      <c r="F676" s="254"/>
      <c r="G676" s="254"/>
      <c r="H676" s="254"/>
      <c r="I676" s="254"/>
      <c r="J676" s="254"/>
    </row>
    <row r="677" spans="2:10" ht="29" x14ac:dyDescent="0.35">
      <c r="B677" s="39" t="s">
        <v>37</v>
      </c>
      <c r="C677" s="47" t="s">
        <v>976</v>
      </c>
      <c r="D677" s="48" t="s">
        <v>32</v>
      </c>
      <c r="E677" s="254"/>
      <c r="F677" s="254"/>
      <c r="G677" s="254"/>
      <c r="H677" s="254"/>
      <c r="I677" s="254"/>
      <c r="J677" s="254"/>
    </row>
    <row r="678" spans="2:10" x14ac:dyDescent="0.35">
      <c r="B678" s="39" t="s">
        <v>37</v>
      </c>
      <c r="C678" s="47" t="s">
        <v>977</v>
      </c>
      <c r="D678" s="48" t="s">
        <v>32</v>
      </c>
      <c r="E678" s="254"/>
      <c r="F678" s="254"/>
      <c r="G678" s="254"/>
      <c r="H678" s="254"/>
      <c r="I678" s="254"/>
      <c r="J678" s="254"/>
    </row>
    <row r="679" spans="2:10" x14ac:dyDescent="0.35">
      <c r="B679" s="39" t="s">
        <v>37</v>
      </c>
      <c r="C679" s="47" t="s">
        <v>978</v>
      </c>
      <c r="D679" s="48" t="s">
        <v>32</v>
      </c>
      <c r="E679" s="254"/>
      <c r="F679" s="254"/>
      <c r="G679" s="254"/>
      <c r="H679" s="254"/>
      <c r="I679" s="254"/>
      <c r="J679" s="254"/>
    </row>
    <row r="680" spans="2:10" x14ac:dyDescent="0.35">
      <c r="B680" s="39" t="s">
        <v>37</v>
      </c>
      <c r="C680" s="47" t="s">
        <v>979</v>
      </c>
      <c r="D680" s="48" t="s">
        <v>32</v>
      </c>
      <c r="E680" s="254"/>
      <c r="F680" s="254"/>
      <c r="G680" s="254"/>
      <c r="H680" s="254"/>
      <c r="I680" s="254"/>
      <c r="J680" s="254"/>
    </row>
    <row r="681" spans="2:10" x14ac:dyDescent="0.35">
      <c r="B681" s="39" t="s">
        <v>37</v>
      </c>
      <c r="C681" s="47" t="s">
        <v>980</v>
      </c>
      <c r="D681" s="48" t="s">
        <v>32</v>
      </c>
      <c r="E681" s="254"/>
      <c r="F681" s="254"/>
      <c r="G681" s="254"/>
      <c r="H681" s="254"/>
      <c r="I681" s="254"/>
      <c r="J681" s="254"/>
    </row>
    <row r="682" spans="2:10" x14ac:dyDescent="0.35">
      <c r="B682" s="39" t="s">
        <v>37</v>
      </c>
      <c r="C682" s="47" t="s">
        <v>981</v>
      </c>
      <c r="D682" s="48" t="s">
        <v>32</v>
      </c>
      <c r="E682" s="254"/>
      <c r="F682" s="254"/>
      <c r="G682" s="254"/>
      <c r="H682" s="254"/>
      <c r="I682" s="254"/>
      <c r="J682" s="254"/>
    </row>
    <row r="683" spans="2:10" x14ac:dyDescent="0.35">
      <c r="B683" s="39" t="s">
        <v>37</v>
      </c>
      <c r="C683" s="47" t="s">
        <v>982</v>
      </c>
      <c r="D683" s="48" t="s">
        <v>32</v>
      </c>
      <c r="E683" s="254"/>
      <c r="F683" s="254"/>
      <c r="G683" s="254"/>
      <c r="H683" s="254"/>
      <c r="I683" s="254"/>
      <c r="J683" s="254"/>
    </row>
    <row r="684" spans="2:10" x14ac:dyDescent="0.35">
      <c r="B684" s="39" t="s">
        <v>37</v>
      </c>
      <c r="C684" s="47" t="s">
        <v>983</v>
      </c>
      <c r="D684" s="48" t="s">
        <v>32</v>
      </c>
      <c r="E684" s="254"/>
      <c r="F684" s="254"/>
      <c r="G684" s="254"/>
      <c r="H684" s="254"/>
      <c r="I684" s="254"/>
      <c r="J684" s="254"/>
    </row>
    <row r="685" spans="2:10" x14ac:dyDescent="0.35">
      <c r="B685" s="39" t="s">
        <v>37</v>
      </c>
      <c r="C685" s="47" t="s">
        <v>984</v>
      </c>
      <c r="D685" s="48" t="s">
        <v>32</v>
      </c>
      <c r="E685" s="254"/>
      <c r="F685" s="254"/>
      <c r="G685" s="254"/>
      <c r="H685" s="254"/>
      <c r="I685" s="254"/>
      <c r="J685" s="254"/>
    </row>
    <row r="686" spans="2:10" x14ac:dyDescent="0.35">
      <c r="B686" s="39" t="s">
        <v>37</v>
      </c>
      <c r="C686" s="47" t="s">
        <v>985</v>
      </c>
      <c r="D686" s="48" t="s">
        <v>32</v>
      </c>
      <c r="E686" s="254"/>
      <c r="F686" s="254"/>
      <c r="G686" s="254"/>
      <c r="H686" s="254"/>
      <c r="I686" s="254"/>
      <c r="J686" s="254"/>
    </row>
    <row r="687" spans="2:10" x14ac:dyDescent="0.35">
      <c r="B687" s="39" t="s">
        <v>37</v>
      </c>
      <c r="C687" s="47" t="s">
        <v>986</v>
      </c>
      <c r="D687" s="48" t="s">
        <v>32</v>
      </c>
      <c r="E687" s="254"/>
      <c r="F687" s="254"/>
      <c r="G687" s="254"/>
      <c r="H687" s="254"/>
      <c r="I687" s="254"/>
      <c r="J687" s="254"/>
    </row>
    <row r="688" spans="2:10" x14ac:dyDescent="0.35">
      <c r="B688" s="39" t="s">
        <v>37</v>
      </c>
      <c r="C688" s="47" t="s">
        <v>987</v>
      </c>
      <c r="D688" s="48" t="s">
        <v>32</v>
      </c>
      <c r="E688" s="254"/>
      <c r="F688" s="254"/>
      <c r="G688" s="254"/>
      <c r="H688" s="254"/>
      <c r="I688" s="254"/>
      <c r="J688" s="254"/>
    </row>
    <row r="689" spans="2:10" x14ac:dyDescent="0.35">
      <c r="B689" s="39" t="s">
        <v>37</v>
      </c>
      <c r="C689" s="47" t="s">
        <v>988</v>
      </c>
      <c r="D689" s="48" t="s">
        <v>32</v>
      </c>
      <c r="E689" s="254"/>
      <c r="F689" s="254"/>
      <c r="G689" s="254"/>
      <c r="H689" s="254"/>
      <c r="I689" s="254"/>
      <c r="J689" s="254"/>
    </row>
    <row r="690" spans="2:10" x14ac:dyDescent="0.35">
      <c r="B690" s="39" t="s">
        <v>37</v>
      </c>
      <c r="C690" s="47" t="s">
        <v>989</v>
      </c>
      <c r="D690" s="48" t="s">
        <v>21</v>
      </c>
      <c r="E690" s="254"/>
      <c r="F690" s="254"/>
      <c r="G690" s="254"/>
      <c r="H690" s="254"/>
      <c r="I690" s="254"/>
      <c r="J690" s="254"/>
    </row>
    <row r="691" spans="2:10" ht="29" x14ac:dyDescent="0.35">
      <c r="B691" s="39" t="s">
        <v>37</v>
      </c>
      <c r="C691" s="47" t="s">
        <v>990</v>
      </c>
      <c r="D691" s="48" t="s">
        <v>21</v>
      </c>
      <c r="E691" s="254"/>
      <c r="F691" s="254"/>
      <c r="G691" s="254"/>
      <c r="H691" s="254"/>
      <c r="I691" s="254"/>
      <c r="J691" s="254"/>
    </row>
    <row r="692" spans="2:10" ht="29" x14ac:dyDescent="0.35">
      <c r="B692" s="39" t="s">
        <v>37</v>
      </c>
      <c r="C692" s="47" t="s">
        <v>991</v>
      </c>
      <c r="D692" s="48" t="s">
        <v>21</v>
      </c>
      <c r="E692" s="254"/>
      <c r="F692" s="254"/>
      <c r="G692" s="254"/>
      <c r="H692" s="254"/>
      <c r="I692" s="254"/>
      <c r="J692" s="254"/>
    </row>
    <row r="693" spans="2:10" x14ac:dyDescent="0.35">
      <c r="B693" s="39" t="s">
        <v>37</v>
      </c>
      <c r="C693" s="47" t="s">
        <v>992</v>
      </c>
      <c r="D693" s="48" t="s">
        <v>21</v>
      </c>
      <c r="E693" s="254"/>
      <c r="F693" s="254"/>
      <c r="G693" s="254"/>
      <c r="H693" s="254"/>
      <c r="I693" s="254"/>
      <c r="J693" s="254"/>
    </row>
    <row r="694" spans="2:10" x14ac:dyDescent="0.35">
      <c r="B694" s="39" t="s">
        <v>37</v>
      </c>
      <c r="C694" s="47" t="s">
        <v>993</v>
      </c>
      <c r="D694" s="48" t="s">
        <v>21</v>
      </c>
      <c r="E694" s="254"/>
      <c r="F694" s="254"/>
      <c r="G694" s="254"/>
      <c r="H694" s="254"/>
      <c r="I694" s="254"/>
      <c r="J694" s="254"/>
    </row>
    <row r="695" spans="2:10" x14ac:dyDescent="0.35">
      <c r="B695" s="39" t="s">
        <v>37</v>
      </c>
      <c r="C695" s="47" t="s">
        <v>994</v>
      </c>
      <c r="D695" s="48" t="s">
        <v>21</v>
      </c>
      <c r="E695" s="254"/>
      <c r="F695" s="254"/>
      <c r="G695" s="254"/>
      <c r="H695" s="254"/>
      <c r="I695" s="254"/>
      <c r="J695" s="254"/>
    </row>
    <row r="696" spans="2:10" x14ac:dyDescent="0.35">
      <c r="B696" s="39" t="s">
        <v>37</v>
      </c>
      <c r="C696" s="47" t="s">
        <v>995</v>
      </c>
      <c r="D696" s="48" t="s">
        <v>21</v>
      </c>
      <c r="E696" s="254"/>
      <c r="F696" s="254"/>
      <c r="G696" s="254"/>
      <c r="H696" s="254"/>
      <c r="I696" s="254"/>
      <c r="J696" s="254"/>
    </row>
    <row r="697" spans="2:10" x14ac:dyDescent="0.35">
      <c r="B697" s="39" t="s">
        <v>37</v>
      </c>
      <c r="C697" s="47" t="s">
        <v>996</v>
      </c>
      <c r="D697" s="48" t="s">
        <v>21</v>
      </c>
      <c r="E697" s="254"/>
      <c r="F697" s="254"/>
      <c r="G697" s="254"/>
      <c r="H697" s="254"/>
      <c r="I697" s="254"/>
      <c r="J697" s="254"/>
    </row>
    <row r="698" spans="2:10" x14ac:dyDescent="0.35">
      <c r="B698" s="39" t="s">
        <v>37</v>
      </c>
      <c r="C698" s="47" t="s">
        <v>997</v>
      </c>
      <c r="D698" s="48" t="s">
        <v>21</v>
      </c>
      <c r="E698" s="254"/>
      <c r="F698" s="254"/>
      <c r="G698" s="254"/>
      <c r="H698" s="254"/>
      <c r="I698" s="254"/>
      <c r="J698" s="254"/>
    </row>
    <row r="699" spans="2:10" x14ac:dyDescent="0.35">
      <c r="B699" s="39" t="s">
        <v>37</v>
      </c>
      <c r="C699" s="47" t="s">
        <v>998</v>
      </c>
      <c r="D699" s="48" t="s">
        <v>21</v>
      </c>
      <c r="E699" s="254"/>
      <c r="F699" s="254"/>
      <c r="G699" s="254"/>
      <c r="H699" s="254"/>
      <c r="I699" s="254"/>
      <c r="J699" s="254"/>
    </row>
    <row r="700" spans="2:10" x14ac:dyDescent="0.35">
      <c r="B700" s="39" t="s">
        <v>37</v>
      </c>
      <c r="C700" s="47" t="s">
        <v>999</v>
      </c>
      <c r="D700" s="48" t="s">
        <v>21</v>
      </c>
      <c r="E700" s="254"/>
      <c r="F700" s="254"/>
      <c r="G700" s="254"/>
      <c r="H700" s="254"/>
      <c r="I700" s="254"/>
      <c r="J700" s="254"/>
    </row>
    <row r="701" spans="2:10" x14ac:dyDescent="0.35">
      <c r="B701" s="39" t="s">
        <v>37</v>
      </c>
      <c r="C701" s="47" t="s">
        <v>1000</v>
      </c>
      <c r="D701" s="48" t="s">
        <v>21</v>
      </c>
      <c r="E701" s="254"/>
      <c r="F701" s="254"/>
      <c r="G701" s="254"/>
      <c r="H701" s="254"/>
      <c r="I701" s="254"/>
      <c r="J701" s="254"/>
    </row>
    <row r="702" spans="2:10" x14ac:dyDescent="0.35">
      <c r="B702" s="39" t="s">
        <v>37</v>
      </c>
      <c r="C702" s="47" t="s">
        <v>1001</v>
      </c>
      <c r="D702" s="48" t="s">
        <v>21</v>
      </c>
      <c r="E702" s="254"/>
      <c r="F702" s="254"/>
      <c r="G702" s="254"/>
      <c r="H702" s="254"/>
      <c r="I702" s="254"/>
      <c r="J702" s="254"/>
    </row>
    <row r="703" spans="2:10" x14ac:dyDescent="0.35">
      <c r="B703" s="39" t="s">
        <v>37</v>
      </c>
      <c r="C703" s="47" t="s">
        <v>1002</v>
      </c>
      <c r="D703" s="48" t="s">
        <v>21</v>
      </c>
      <c r="E703" s="254"/>
      <c r="F703" s="254"/>
      <c r="G703" s="254"/>
      <c r="H703" s="254"/>
      <c r="I703" s="254"/>
      <c r="J703" s="254"/>
    </row>
    <row r="704" spans="2:10" x14ac:dyDescent="0.35">
      <c r="B704" s="39" t="s">
        <v>1003</v>
      </c>
      <c r="C704" s="47" t="s">
        <v>1004</v>
      </c>
      <c r="D704" s="48" t="s">
        <v>32</v>
      </c>
      <c r="E704" s="254"/>
      <c r="F704" s="254"/>
      <c r="G704" s="254"/>
      <c r="H704" s="254"/>
      <c r="I704" s="254"/>
      <c r="J704" s="254"/>
    </row>
    <row r="705" spans="2:10" x14ac:dyDescent="0.35">
      <c r="B705" s="39" t="s">
        <v>1003</v>
      </c>
      <c r="C705" s="47" t="s">
        <v>1005</v>
      </c>
      <c r="D705" s="48" t="s">
        <v>32</v>
      </c>
      <c r="E705" s="254"/>
      <c r="F705" s="254"/>
      <c r="G705" s="254"/>
      <c r="H705" s="254"/>
      <c r="I705" s="254"/>
      <c r="J705" s="254"/>
    </row>
    <row r="706" spans="2:10" x14ac:dyDescent="0.35">
      <c r="B706" s="39" t="s">
        <v>1003</v>
      </c>
      <c r="C706" s="47" t="s">
        <v>1006</v>
      </c>
      <c r="D706" s="48" t="s">
        <v>32</v>
      </c>
      <c r="E706" s="254"/>
      <c r="F706" s="254"/>
      <c r="G706" s="254"/>
      <c r="H706" s="254"/>
      <c r="I706" s="254"/>
      <c r="J706" s="254"/>
    </row>
    <row r="707" spans="2:10" x14ac:dyDescent="0.35">
      <c r="B707" s="39" t="s">
        <v>1003</v>
      </c>
      <c r="C707" s="47" t="s">
        <v>1007</v>
      </c>
      <c r="D707" s="48" t="s">
        <v>32</v>
      </c>
      <c r="E707" s="254"/>
      <c r="F707" s="254"/>
      <c r="G707" s="254"/>
      <c r="H707" s="254"/>
      <c r="I707" s="254"/>
      <c r="J707" s="254"/>
    </row>
    <row r="708" spans="2:10" x14ac:dyDescent="0.35">
      <c r="B708" s="39" t="s">
        <v>1003</v>
      </c>
      <c r="C708" s="47" t="s">
        <v>1008</v>
      </c>
      <c r="D708" s="48" t="s">
        <v>32</v>
      </c>
      <c r="E708" s="254"/>
      <c r="F708" s="254"/>
      <c r="G708" s="254"/>
      <c r="H708" s="254"/>
      <c r="I708" s="254"/>
      <c r="J708" s="254"/>
    </row>
    <row r="709" spans="2:10" x14ac:dyDescent="0.35">
      <c r="B709" s="39" t="s">
        <v>1003</v>
      </c>
      <c r="C709" s="47" t="s">
        <v>1009</v>
      </c>
      <c r="D709" s="48" t="s">
        <v>32</v>
      </c>
      <c r="E709" s="254"/>
      <c r="F709" s="254"/>
      <c r="G709" s="254"/>
      <c r="H709" s="254"/>
      <c r="I709" s="254"/>
      <c r="J709" s="254"/>
    </row>
    <row r="710" spans="2:10" x14ac:dyDescent="0.35">
      <c r="B710" s="39" t="s">
        <v>1003</v>
      </c>
      <c r="C710" s="47" t="s">
        <v>1010</v>
      </c>
      <c r="D710" s="48" t="s">
        <v>32</v>
      </c>
      <c r="E710" s="254"/>
      <c r="F710" s="254"/>
      <c r="G710" s="254"/>
      <c r="H710" s="254"/>
      <c r="I710" s="254"/>
      <c r="J710" s="254"/>
    </row>
    <row r="711" spans="2:10" x14ac:dyDescent="0.35">
      <c r="B711" s="39" t="s">
        <v>1003</v>
      </c>
      <c r="C711" s="47" t="s">
        <v>1011</v>
      </c>
      <c r="D711" s="48" t="s">
        <v>32</v>
      </c>
      <c r="E711" s="254"/>
      <c r="F711" s="254"/>
      <c r="G711" s="254"/>
      <c r="H711" s="254"/>
      <c r="I711" s="254"/>
      <c r="J711" s="254"/>
    </row>
    <row r="712" spans="2:10" x14ac:dyDescent="0.35">
      <c r="B712" s="39" t="s">
        <v>1003</v>
      </c>
      <c r="C712" s="47" t="s">
        <v>1012</v>
      </c>
      <c r="D712" s="48" t="s">
        <v>32</v>
      </c>
      <c r="E712" s="254"/>
      <c r="F712" s="254"/>
      <c r="G712" s="254"/>
      <c r="H712" s="254"/>
      <c r="I712" s="254"/>
      <c r="J712" s="254"/>
    </row>
    <row r="713" spans="2:10" x14ac:dyDescent="0.35">
      <c r="B713" s="39" t="s">
        <v>1003</v>
      </c>
      <c r="C713" s="47" t="s">
        <v>1013</v>
      </c>
      <c r="D713" s="48" t="s">
        <v>32</v>
      </c>
      <c r="E713" s="254"/>
      <c r="F713" s="254"/>
      <c r="G713" s="254"/>
      <c r="H713" s="254"/>
      <c r="I713" s="254"/>
      <c r="J713" s="254"/>
    </row>
    <row r="714" spans="2:10" x14ac:dyDescent="0.35">
      <c r="B714" s="39" t="s">
        <v>1003</v>
      </c>
      <c r="C714" s="47" t="s">
        <v>1014</v>
      </c>
      <c r="D714" s="48" t="s">
        <v>32</v>
      </c>
      <c r="E714" s="254"/>
      <c r="F714" s="254"/>
      <c r="G714" s="254"/>
      <c r="H714" s="254"/>
      <c r="I714" s="254"/>
      <c r="J714" s="254"/>
    </row>
    <row r="715" spans="2:10" x14ac:dyDescent="0.35">
      <c r="B715" s="39" t="s">
        <v>1003</v>
      </c>
      <c r="C715" s="47" t="s">
        <v>1015</v>
      </c>
      <c r="D715" s="48" t="s">
        <v>32</v>
      </c>
      <c r="E715" s="254"/>
      <c r="F715" s="254"/>
      <c r="G715" s="254"/>
      <c r="H715" s="254"/>
      <c r="I715" s="254"/>
      <c r="J715" s="254"/>
    </row>
    <row r="716" spans="2:10" x14ac:dyDescent="0.35">
      <c r="B716" s="39" t="s">
        <v>1003</v>
      </c>
      <c r="C716" s="47" t="s">
        <v>1016</v>
      </c>
      <c r="D716" s="48" t="s">
        <v>32</v>
      </c>
      <c r="E716" s="254"/>
      <c r="F716" s="254"/>
      <c r="G716" s="254"/>
      <c r="H716" s="254"/>
      <c r="I716" s="254"/>
      <c r="J716" s="254"/>
    </row>
    <row r="717" spans="2:10" x14ac:dyDescent="0.35">
      <c r="B717" s="39" t="s">
        <v>1003</v>
      </c>
      <c r="C717" s="47" t="s">
        <v>1017</v>
      </c>
      <c r="D717" s="48" t="s">
        <v>32</v>
      </c>
      <c r="E717" s="254"/>
      <c r="F717" s="254"/>
      <c r="G717" s="254"/>
      <c r="H717" s="254"/>
      <c r="I717" s="254"/>
      <c r="J717" s="254"/>
    </row>
    <row r="718" spans="2:10" x14ac:dyDescent="0.35">
      <c r="B718" s="39" t="s">
        <v>1003</v>
      </c>
      <c r="C718" s="47" t="s">
        <v>1018</v>
      </c>
      <c r="D718" s="48" t="s">
        <v>32</v>
      </c>
      <c r="E718" s="254"/>
      <c r="F718" s="254"/>
      <c r="G718" s="254"/>
      <c r="H718" s="254"/>
      <c r="I718" s="254"/>
      <c r="J718" s="254"/>
    </row>
    <row r="719" spans="2:10" x14ac:dyDescent="0.35">
      <c r="B719" s="39" t="s">
        <v>1003</v>
      </c>
      <c r="C719" s="47" t="s">
        <v>1019</v>
      </c>
      <c r="D719" s="48" t="s">
        <v>32</v>
      </c>
      <c r="E719" s="254"/>
      <c r="F719" s="254"/>
      <c r="G719" s="254"/>
      <c r="H719" s="254"/>
      <c r="I719" s="254"/>
      <c r="J719" s="254"/>
    </row>
    <row r="720" spans="2:10" x14ac:dyDescent="0.35">
      <c r="B720" s="39" t="s">
        <v>1003</v>
      </c>
      <c r="C720" s="47" t="s">
        <v>1020</v>
      </c>
      <c r="D720" s="48" t="s">
        <v>21</v>
      </c>
      <c r="E720" s="254"/>
      <c r="F720" s="254"/>
      <c r="G720" s="254"/>
      <c r="H720" s="254"/>
      <c r="I720" s="254"/>
      <c r="J720" s="254"/>
    </row>
    <row r="721" spans="2:10" x14ac:dyDescent="0.35">
      <c r="B721" s="39" t="s">
        <v>1003</v>
      </c>
      <c r="C721" s="47" t="s">
        <v>1021</v>
      </c>
      <c r="D721" s="48" t="s">
        <v>21</v>
      </c>
      <c r="E721" s="254"/>
      <c r="F721" s="254"/>
      <c r="G721" s="254"/>
      <c r="H721" s="254"/>
      <c r="I721" s="254"/>
      <c r="J721" s="254"/>
    </row>
    <row r="722" spans="2:10" x14ac:dyDescent="0.35">
      <c r="B722" s="39" t="s">
        <v>1003</v>
      </c>
      <c r="C722" s="47" t="s">
        <v>1022</v>
      </c>
      <c r="D722" s="48" t="s">
        <v>21</v>
      </c>
      <c r="E722" s="254"/>
      <c r="F722" s="254"/>
      <c r="G722" s="254"/>
      <c r="H722" s="254"/>
      <c r="I722" s="254"/>
      <c r="J722" s="254"/>
    </row>
    <row r="723" spans="2:10" x14ac:dyDescent="0.35">
      <c r="B723" s="39" t="s">
        <v>1003</v>
      </c>
      <c r="C723" s="47" t="s">
        <v>1023</v>
      </c>
      <c r="D723" s="48" t="s">
        <v>21</v>
      </c>
      <c r="E723" s="254"/>
      <c r="F723" s="254"/>
      <c r="G723" s="254"/>
      <c r="H723" s="254"/>
      <c r="I723" s="254"/>
      <c r="J723" s="254"/>
    </row>
    <row r="724" spans="2:10" x14ac:dyDescent="0.35">
      <c r="B724" s="39" t="s">
        <v>1003</v>
      </c>
      <c r="C724" s="47" t="s">
        <v>1024</v>
      </c>
      <c r="D724" s="48" t="s">
        <v>21</v>
      </c>
      <c r="E724" s="254"/>
      <c r="F724" s="254"/>
      <c r="G724" s="254"/>
      <c r="H724" s="254"/>
      <c r="I724" s="254"/>
      <c r="J724" s="254"/>
    </row>
    <row r="725" spans="2:10" x14ac:dyDescent="0.35">
      <c r="B725" s="39" t="s">
        <v>1003</v>
      </c>
      <c r="C725" s="47" t="s">
        <v>1025</v>
      </c>
      <c r="D725" s="48" t="s">
        <v>21</v>
      </c>
      <c r="E725" s="254"/>
      <c r="F725" s="254"/>
      <c r="G725" s="254"/>
      <c r="H725" s="254"/>
      <c r="I725" s="254"/>
      <c r="J725" s="254"/>
    </row>
    <row r="726" spans="2:10" x14ac:dyDescent="0.35">
      <c r="B726" s="39" t="s">
        <v>1003</v>
      </c>
      <c r="C726" s="47" t="s">
        <v>1026</v>
      </c>
      <c r="D726" s="48" t="s">
        <v>21</v>
      </c>
      <c r="E726" s="254"/>
      <c r="F726" s="254"/>
      <c r="G726" s="254"/>
      <c r="H726" s="254"/>
      <c r="I726" s="254"/>
      <c r="J726" s="254"/>
    </row>
    <row r="727" spans="2:10" x14ac:dyDescent="0.35">
      <c r="B727" s="39" t="s">
        <v>1003</v>
      </c>
      <c r="C727" s="47" t="s">
        <v>1027</v>
      </c>
      <c r="D727" s="48" t="s">
        <v>21</v>
      </c>
      <c r="E727" s="254"/>
      <c r="F727" s="254"/>
      <c r="G727" s="254"/>
      <c r="H727" s="254"/>
      <c r="I727" s="254"/>
      <c r="J727" s="254"/>
    </row>
    <row r="728" spans="2:10" x14ac:dyDescent="0.35">
      <c r="B728" s="39" t="s">
        <v>39</v>
      </c>
      <c r="C728" s="47" t="s">
        <v>1028</v>
      </c>
      <c r="D728" s="48" t="s">
        <v>32</v>
      </c>
      <c r="E728" s="254"/>
      <c r="F728" s="254"/>
      <c r="G728" s="254"/>
      <c r="H728" s="254"/>
      <c r="I728" s="254"/>
      <c r="J728" s="254"/>
    </row>
    <row r="729" spans="2:10" x14ac:dyDescent="0.35">
      <c r="B729" s="39" t="s">
        <v>39</v>
      </c>
      <c r="C729" s="47" t="s">
        <v>1029</v>
      </c>
      <c r="D729" s="48" t="s">
        <v>32</v>
      </c>
      <c r="E729" s="254"/>
      <c r="F729" s="254"/>
      <c r="G729" s="254"/>
      <c r="H729" s="254"/>
      <c r="I729" s="254"/>
      <c r="J729" s="254"/>
    </row>
    <row r="730" spans="2:10" x14ac:dyDescent="0.35">
      <c r="B730" s="39" t="s">
        <v>39</v>
      </c>
      <c r="C730" s="47" t="s">
        <v>1030</v>
      </c>
      <c r="D730" s="48" t="s">
        <v>32</v>
      </c>
      <c r="E730" s="254"/>
      <c r="F730" s="254"/>
      <c r="G730" s="254"/>
      <c r="H730" s="254"/>
      <c r="I730" s="254"/>
      <c r="J730" s="254"/>
    </row>
    <row r="731" spans="2:10" x14ac:dyDescent="0.35">
      <c r="B731" s="39" t="s">
        <v>39</v>
      </c>
      <c r="C731" s="47" t="s">
        <v>1031</v>
      </c>
      <c r="D731" s="48" t="s">
        <v>32</v>
      </c>
      <c r="E731" s="254"/>
      <c r="F731" s="254"/>
      <c r="G731" s="254"/>
      <c r="H731" s="254"/>
      <c r="I731" s="254"/>
      <c r="J731" s="254"/>
    </row>
    <row r="732" spans="2:10" x14ac:dyDescent="0.35">
      <c r="B732" s="39" t="s">
        <v>39</v>
      </c>
      <c r="C732" s="47" t="s">
        <v>1032</v>
      </c>
      <c r="D732" s="48" t="s">
        <v>32</v>
      </c>
      <c r="E732" s="254"/>
      <c r="F732" s="254"/>
      <c r="G732" s="254"/>
      <c r="H732" s="254"/>
      <c r="I732" s="254"/>
      <c r="J732" s="254"/>
    </row>
    <row r="733" spans="2:10" x14ac:dyDescent="0.35">
      <c r="B733" s="39" t="s">
        <v>39</v>
      </c>
      <c r="C733" s="47" t="s">
        <v>1033</v>
      </c>
      <c r="D733" s="48" t="s">
        <v>32</v>
      </c>
      <c r="E733" s="254"/>
      <c r="F733" s="254"/>
      <c r="G733" s="254"/>
      <c r="H733" s="254"/>
      <c r="I733" s="254"/>
      <c r="J733" s="254"/>
    </row>
    <row r="734" spans="2:10" x14ac:dyDescent="0.35">
      <c r="B734" s="39" t="s">
        <v>39</v>
      </c>
      <c r="C734" s="47" t="s">
        <v>1034</v>
      </c>
      <c r="D734" s="48" t="s">
        <v>32</v>
      </c>
      <c r="E734" s="254"/>
      <c r="F734" s="254"/>
      <c r="G734" s="254"/>
      <c r="H734" s="254"/>
      <c r="I734" s="254"/>
      <c r="J734" s="254"/>
    </row>
    <row r="735" spans="2:10" x14ac:dyDescent="0.35">
      <c r="B735" s="39" t="s">
        <v>39</v>
      </c>
      <c r="C735" s="47" t="s">
        <v>1035</v>
      </c>
      <c r="D735" s="48" t="s">
        <v>32</v>
      </c>
      <c r="E735" s="254"/>
      <c r="F735" s="254"/>
      <c r="G735" s="254"/>
      <c r="H735" s="254"/>
      <c r="I735" s="254"/>
      <c r="J735" s="254"/>
    </row>
    <row r="736" spans="2:10" x14ac:dyDescent="0.35">
      <c r="B736" s="39" t="s">
        <v>39</v>
      </c>
      <c r="C736" s="47" t="s">
        <v>1036</v>
      </c>
      <c r="D736" s="48" t="s">
        <v>32</v>
      </c>
      <c r="E736" s="254"/>
      <c r="F736" s="254"/>
      <c r="G736" s="254"/>
      <c r="H736" s="254"/>
      <c r="I736" s="254"/>
      <c r="J736" s="254"/>
    </row>
    <row r="737" spans="2:10" x14ac:dyDescent="0.35">
      <c r="B737" s="39" t="s">
        <v>39</v>
      </c>
      <c r="C737" s="47" t="s">
        <v>1037</v>
      </c>
      <c r="D737" s="48" t="s">
        <v>32</v>
      </c>
      <c r="E737" s="254"/>
      <c r="F737" s="254"/>
      <c r="G737" s="254"/>
      <c r="H737" s="254"/>
      <c r="I737" s="254"/>
      <c r="J737" s="254"/>
    </row>
    <row r="738" spans="2:10" x14ac:dyDescent="0.35">
      <c r="B738" s="39" t="s">
        <v>39</v>
      </c>
      <c r="C738" s="47" t="s">
        <v>1038</v>
      </c>
      <c r="D738" s="48" t="s">
        <v>32</v>
      </c>
      <c r="E738" s="254"/>
      <c r="F738" s="254"/>
      <c r="G738" s="254"/>
      <c r="H738" s="254"/>
      <c r="I738" s="254"/>
      <c r="J738" s="254"/>
    </row>
    <row r="739" spans="2:10" ht="29" x14ac:dyDescent="0.35">
      <c r="B739" s="39" t="s">
        <v>39</v>
      </c>
      <c r="C739" s="47" t="s">
        <v>1039</v>
      </c>
      <c r="D739" s="48" t="s">
        <v>32</v>
      </c>
      <c r="E739" s="254"/>
      <c r="F739" s="254"/>
      <c r="G739" s="254"/>
      <c r="H739" s="254"/>
      <c r="I739" s="254"/>
      <c r="J739" s="254"/>
    </row>
    <row r="740" spans="2:10" x14ac:dyDescent="0.35">
      <c r="B740" s="39" t="s">
        <v>39</v>
      </c>
      <c r="C740" s="47" t="s">
        <v>1040</v>
      </c>
      <c r="D740" s="48" t="s">
        <v>32</v>
      </c>
      <c r="E740" s="254"/>
      <c r="F740" s="254"/>
      <c r="G740" s="254"/>
      <c r="H740" s="254"/>
      <c r="I740" s="254"/>
      <c r="J740" s="254"/>
    </row>
    <row r="741" spans="2:10" x14ac:dyDescent="0.35">
      <c r="B741" s="39" t="s">
        <v>39</v>
      </c>
      <c r="C741" s="47" t="s">
        <v>1041</v>
      </c>
      <c r="D741" s="48" t="s">
        <v>32</v>
      </c>
      <c r="E741" s="254"/>
      <c r="F741" s="254"/>
      <c r="G741" s="254"/>
      <c r="H741" s="254"/>
      <c r="I741" s="254"/>
      <c r="J741" s="254"/>
    </row>
    <row r="742" spans="2:10" x14ac:dyDescent="0.35">
      <c r="B742" s="39" t="s">
        <v>39</v>
      </c>
      <c r="C742" s="47" t="s">
        <v>1042</v>
      </c>
      <c r="D742" s="48" t="s">
        <v>32</v>
      </c>
      <c r="E742" s="254"/>
      <c r="F742" s="254"/>
      <c r="G742" s="254"/>
      <c r="H742" s="254"/>
      <c r="I742" s="254"/>
      <c r="J742" s="254"/>
    </row>
    <row r="743" spans="2:10" x14ac:dyDescent="0.35">
      <c r="B743" s="39" t="s">
        <v>39</v>
      </c>
      <c r="C743" s="47" t="s">
        <v>1043</v>
      </c>
      <c r="D743" s="48" t="s">
        <v>32</v>
      </c>
      <c r="E743" s="254"/>
      <c r="F743" s="254"/>
      <c r="G743" s="254"/>
      <c r="H743" s="254"/>
      <c r="I743" s="254"/>
      <c r="J743" s="254"/>
    </row>
    <row r="744" spans="2:10" x14ac:dyDescent="0.35">
      <c r="B744" s="39" t="s">
        <v>39</v>
      </c>
      <c r="C744" s="47" t="s">
        <v>1044</v>
      </c>
      <c r="D744" s="48" t="s">
        <v>32</v>
      </c>
      <c r="E744" s="254"/>
      <c r="F744" s="254"/>
      <c r="G744" s="254"/>
      <c r="H744" s="254"/>
      <c r="I744" s="254"/>
      <c r="J744" s="254"/>
    </row>
    <row r="745" spans="2:10" x14ac:dyDescent="0.35">
      <c r="B745" s="39" t="s">
        <v>39</v>
      </c>
      <c r="C745" s="47" t="s">
        <v>1045</v>
      </c>
      <c r="D745" s="48" t="s">
        <v>32</v>
      </c>
      <c r="E745" s="254"/>
      <c r="F745" s="254"/>
      <c r="G745" s="254"/>
      <c r="H745" s="254"/>
      <c r="I745" s="254"/>
      <c r="J745" s="254"/>
    </row>
    <row r="746" spans="2:10" x14ac:dyDescent="0.35">
      <c r="B746" s="39" t="s">
        <v>39</v>
      </c>
      <c r="C746" s="47" t="s">
        <v>1046</v>
      </c>
      <c r="D746" s="48" t="s">
        <v>32</v>
      </c>
      <c r="E746" s="254"/>
      <c r="F746" s="254"/>
      <c r="G746" s="254"/>
      <c r="H746" s="254"/>
      <c r="I746" s="254"/>
      <c r="J746" s="254"/>
    </row>
    <row r="747" spans="2:10" x14ac:dyDescent="0.35">
      <c r="B747" s="39" t="s">
        <v>39</v>
      </c>
      <c r="C747" s="47" t="s">
        <v>1047</v>
      </c>
      <c r="D747" s="48" t="s">
        <v>32</v>
      </c>
      <c r="E747" s="254"/>
      <c r="F747" s="254"/>
      <c r="G747" s="254"/>
      <c r="H747" s="254"/>
      <c r="I747" s="254"/>
      <c r="J747" s="254"/>
    </row>
    <row r="748" spans="2:10" x14ac:dyDescent="0.35">
      <c r="B748" s="39" t="s">
        <v>39</v>
      </c>
      <c r="C748" s="47" t="s">
        <v>1048</v>
      </c>
      <c r="D748" s="48" t="s">
        <v>32</v>
      </c>
      <c r="E748" s="254"/>
      <c r="F748" s="254"/>
      <c r="G748" s="254"/>
      <c r="H748" s="254"/>
      <c r="I748" s="254"/>
      <c r="J748" s="254"/>
    </row>
    <row r="749" spans="2:10" x14ac:dyDescent="0.35">
      <c r="B749" s="39" t="s">
        <v>39</v>
      </c>
      <c r="C749" s="47" t="s">
        <v>1049</v>
      </c>
      <c r="D749" s="48" t="s">
        <v>32</v>
      </c>
      <c r="E749" s="254"/>
      <c r="F749" s="254"/>
      <c r="G749" s="254"/>
      <c r="H749" s="254"/>
      <c r="I749" s="254"/>
      <c r="J749" s="254"/>
    </row>
    <row r="750" spans="2:10" x14ac:dyDescent="0.35">
      <c r="B750" s="39" t="s">
        <v>39</v>
      </c>
      <c r="C750" s="47" t="s">
        <v>1050</v>
      </c>
      <c r="D750" s="48" t="s">
        <v>32</v>
      </c>
      <c r="E750" s="254"/>
      <c r="F750" s="254"/>
      <c r="G750" s="254"/>
      <c r="H750" s="254"/>
      <c r="I750" s="254"/>
      <c r="J750" s="254"/>
    </row>
    <row r="751" spans="2:10" x14ac:dyDescent="0.35">
      <c r="B751" s="39" t="s">
        <v>39</v>
      </c>
      <c r="C751" s="47" t="s">
        <v>1051</v>
      </c>
      <c r="D751" s="48" t="s">
        <v>32</v>
      </c>
      <c r="E751" s="254"/>
      <c r="F751" s="254"/>
      <c r="G751" s="254"/>
      <c r="H751" s="254"/>
      <c r="I751" s="254"/>
      <c r="J751" s="254"/>
    </row>
    <row r="752" spans="2:10" x14ac:dyDescent="0.35">
      <c r="B752" s="39" t="s">
        <v>39</v>
      </c>
      <c r="C752" s="47" t="s">
        <v>1052</v>
      </c>
      <c r="D752" s="48" t="s">
        <v>32</v>
      </c>
      <c r="E752" s="254"/>
      <c r="F752" s="254"/>
      <c r="G752" s="254"/>
      <c r="H752" s="254"/>
      <c r="I752" s="254"/>
      <c r="J752" s="254"/>
    </row>
    <row r="753" spans="2:10" x14ac:dyDescent="0.35">
      <c r="B753" s="39" t="s">
        <v>39</v>
      </c>
      <c r="C753" s="47" t="s">
        <v>1053</v>
      </c>
      <c r="D753" s="48" t="s">
        <v>21</v>
      </c>
      <c r="E753" s="254"/>
      <c r="F753" s="254"/>
      <c r="G753" s="254"/>
      <c r="H753" s="254"/>
      <c r="I753" s="254"/>
      <c r="J753" s="254"/>
    </row>
    <row r="754" spans="2:10" x14ac:dyDescent="0.35">
      <c r="B754" s="39" t="s">
        <v>39</v>
      </c>
      <c r="C754" s="47" t="s">
        <v>1054</v>
      </c>
      <c r="D754" s="48" t="s">
        <v>21</v>
      </c>
      <c r="E754" s="254"/>
      <c r="F754" s="254"/>
      <c r="G754" s="254"/>
      <c r="H754" s="254"/>
      <c r="I754" s="254"/>
      <c r="J754" s="254"/>
    </row>
    <row r="755" spans="2:10" x14ac:dyDescent="0.35">
      <c r="B755" s="39" t="s">
        <v>45</v>
      </c>
      <c r="C755" s="47" t="s">
        <v>1055</v>
      </c>
      <c r="D755" s="48" t="s">
        <v>32</v>
      </c>
      <c r="E755" s="254"/>
      <c r="F755" s="254"/>
      <c r="G755" s="254"/>
      <c r="H755" s="254"/>
      <c r="I755" s="254"/>
      <c r="J755" s="254"/>
    </row>
    <row r="756" spans="2:10" x14ac:dyDescent="0.35">
      <c r="B756" s="39" t="s">
        <v>45</v>
      </c>
      <c r="C756" s="47" t="s">
        <v>1056</v>
      </c>
      <c r="D756" s="48" t="s">
        <v>32</v>
      </c>
      <c r="E756" s="254"/>
      <c r="F756" s="254"/>
      <c r="G756" s="254"/>
      <c r="H756" s="254"/>
      <c r="I756" s="254"/>
      <c r="J756" s="254"/>
    </row>
    <row r="757" spans="2:10" x14ac:dyDescent="0.35">
      <c r="B757" s="39" t="s">
        <v>45</v>
      </c>
      <c r="C757" s="47" t="s">
        <v>1057</v>
      </c>
      <c r="D757" s="48" t="s">
        <v>32</v>
      </c>
      <c r="E757" s="254"/>
      <c r="F757" s="254"/>
      <c r="G757" s="254"/>
      <c r="H757" s="254"/>
      <c r="I757" s="254"/>
      <c r="J757" s="254"/>
    </row>
    <row r="758" spans="2:10" x14ac:dyDescent="0.35">
      <c r="B758" s="39" t="s">
        <v>45</v>
      </c>
      <c r="C758" s="47" t="s">
        <v>820</v>
      </c>
      <c r="D758" s="48" t="s">
        <v>21</v>
      </c>
      <c r="E758" s="254"/>
      <c r="F758" s="254"/>
      <c r="G758" s="254"/>
      <c r="H758" s="254"/>
      <c r="I758" s="254"/>
      <c r="J758" s="254"/>
    </row>
    <row r="759" spans="2:10" x14ac:dyDescent="0.35">
      <c r="B759" s="39" t="s">
        <v>46</v>
      </c>
      <c r="C759" s="47" t="s">
        <v>1058</v>
      </c>
      <c r="D759" s="48" t="s">
        <v>32</v>
      </c>
      <c r="E759" s="254"/>
      <c r="F759" s="254"/>
      <c r="G759" s="254"/>
      <c r="H759" s="254"/>
      <c r="I759" s="254"/>
      <c r="J759" s="254"/>
    </row>
    <row r="760" spans="2:10" ht="29" x14ac:dyDescent="0.35">
      <c r="B760" s="39" t="s">
        <v>46</v>
      </c>
      <c r="C760" s="47" t="s">
        <v>1059</v>
      </c>
      <c r="D760" s="48" t="s">
        <v>32</v>
      </c>
      <c r="E760" s="254"/>
      <c r="F760" s="254"/>
      <c r="G760" s="254"/>
      <c r="H760" s="254"/>
      <c r="I760" s="254"/>
      <c r="J760" s="254"/>
    </row>
    <row r="761" spans="2:10" x14ac:dyDescent="0.35">
      <c r="B761" s="39" t="s">
        <v>46</v>
      </c>
      <c r="C761" s="47" t="s">
        <v>1060</v>
      </c>
      <c r="D761" s="48" t="s">
        <v>32</v>
      </c>
      <c r="E761" s="254"/>
      <c r="F761" s="254"/>
      <c r="G761" s="254"/>
      <c r="H761" s="254"/>
      <c r="I761" s="254"/>
      <c r="J761" s="254"/>
    </row>
    <row r="762" spans="2:10" x14ac:dyDescent="0.35">
      <c r="B762" s="39" t="s">
        <v>46</v>
      </c>
      <c r="C762" s="47" t="s">
        <v>1061</v>
      </c>
      <c r="D762" s="48" t="s">
        <v>32</v>
      </c>
      <c r="E762" s="254"/>
      <c r="F762" s="254"/>
      <c r="G762" s="254"/>
      <c r="H762" s="254"/>
      <c r="I762" s="254"/>
      <c r="J762" s="254"/>
    </row>
    <row r="763" spans="2:10" x14ac:dyDescent="0.35">
      <c r="B763" s="39" t="s">
        <v>46</v>
      </c>
      <c r="C763" s="47" t="s">
        <v>1062</v>
      </c>
      <c r="D763" s="48" t="s">
        <v>32</v>
      </c>
      <c r="E763" s="254"/>
      <c r="F763" s="254"/>
      <c r="G763" s="254"/>
      <c r="H763" s="254"/>
      <c r="I763" s="254"/>
      <c r="J763" s="254"/>
    </row>
    <row r="764" spans="2:10" x14ac:dyDescent="0.35">
      <c r="B764" s="39" t="s">
        <v>46</v>
      </c>
      <c r="C764" s="47" t="s">
        <v>1063</v>
      </c>
      <c r="D764" s="48" t="s">
        <v>32</v>
      </c>
      <c r="E764" s="254"/>
      <c r="F764" s="254"/>
      <c r="G764" s="254"/>
      <c r="H764" s="254"/>
      <c r="I764" s="254"/>
      <c r="J764" s="254"/>
    </row>
    <row r="765" spans="2:10" x14ac:dyDescent="0.35">
      <c r="B765" s="39" t="s">
        <v>46</v>
      </c>
      <c r="C765" s="47" t="s">
        <v>1064</v>
      </c>
      <c r="D765" s="48" t="s">
        <v>32</v>
      </c>
      <c r="E765" s="254"/>
      <c r="F765" s="254"/>
      <c r="G765" s="254"/>
      <c r="H765" s="254"/>
      <c r="I765" s="254"/>
      <c r="J765" s="254"/>
    </row>
    <row r="766" spans="2:10" x14ac:dyDescent="0.35">
      <c r="B766" s="39" t="s">
        <v>46</v>
      </c>
      <c r="C766" s="47" t="s">
        <v>1065</v>
      </c>
      <c r="D766" s="48" t="s">
        <v>32</v>
      </c>
      <c r="E766" s="254"/>
      <c r="F766" s="254"/>
      <c r="G766" s="254"/>
      <c r="H766" s="254"/>
      <c r="I766" s="254"/>
      <c r="J766" s="254"/>
    </row>
    <row r="767" spans="2:10" x14ac:dyDescent="0.35">
      <c r="B767" s="39" t="s">
        <v>46</v>
      </c>
      <c r="C767" s="47" t="s">
        <v>1066</v>
      </c>
      <c r="D767" s="48" t="s">
        <v>32</v>
      </c>
      <c r="E767" s="254"/>
      <c r="F767" s="254"/>
      <c r="G767" s="254"/>
      <c r="H767" s="254"/>
      <c r="I767" s="254"/>
      <c r="J767" s="254"/>
    </row>
    <row r="768" spans="2:10" x14ac:dyDescent="0.35">
      <c r="B768" s="39" t="s">
        <v>46</v>
      </c>
      <c r="C768" s="47" t="s">
        <v>1067</v>
      </c>
      <c r="D768" s="48" t="s">
        <v>32</v>
      </c>
      <c r="E768" s="254"/>
      <c r="F768" s="254"/>
      <c r="G768" s="254"/>
      <c r="H768" s="254"/>
      <c r="I768" s="254"/>
      <c r="J768" s="254"/>
    </row>
    <row r="769" spans="2:10" x14ac:dyDescent="0.35">
      <c r="B769" s="39" t="s">
        <v>46</v>
      </c>
      <c r="C769" s="47" t="s">
        <v>1068</v>
      </c>
      <c r="D769" s="48" t="s">
        <v>32</v>
      </c>
      <c r="E769" s="254"/>
      <c r="F769" s="254"/>
      <c r="G769" s="254"/>
      <c r="H769" s="254"/>
      <c r="I769" s="254"/>
      <c r="J769" s="254"/>
    </row>
    <row r="770" spans="2:10" x14ac:dyDescent="0.35">
      <c r="B770" s="39" t="s">
        <v>46</v>
      </c>
      <c r="C770" s="47" t="s">
        <v>1069</v>
      </c>
      <c r="D770" s="48" t="s">
        <v>32</v>
      </c>
      <c r="E770" s="254"/>
      <c r="F770" s="254"/>
      <c r="G770" s="254"/>
      <c r="H770" s="254"/>
      <c r="I770" s="254"/>
      <c r="J770" s="254"/>
    </row>
    <row r="771" spans="2:10" x14ac:dyDescent="0.35">
      <c r="B771" s="39" t="s">
        <v>46</v>
      </c>
      <c r="C771" s="47" t="s">
        <v>1070</v>
      </c>
      <c r="D771" s="48" t="s">
        <v>32</v>
      </c>
      <c r="E771" s="254"/>
      <c r="F771" s="254"/>
      <c r="G771" s="254"/>
      <c r="H771" s="254"/>
      <c r="I771" s="254"/>
      <c r="J771" s="254"/>
    </row>
    <row r="772" spans="2:10" x14ac:dyDescent="0.35">
      <c r="B772" s="39" t="s">
        <v>46</v>
      </c>
      <c r="C772" s="47" t="s">
        <v>1071</v>
      </c>
      <c r="D772" s="48" t="s">
        <v>32</v>
      </c>
      <c r="E772" s="254"/>
      <c r="F772" s="254"/>
      <c r="G772" s="254"/>
      <c r="H772" s="254"/>
      <c r="I772" s="254"/>
      <c r="J772" s="254"/>
    </row>
    <row r="773" spans="2:10" x14ac:dyDescent="0.35">
      <c r="B773" s="39" t="s">
        <v>46</v>
      </c>
      <c r="C773" s="47" t="s">
        <v>1072</v>
      </c>
      <c r="D773" s="48" t="s">
        <v>32</v>
      </c>
      <c r="E773" s="254"/>
      <c r="F773" s="254"/>
      <c r="G773" s="254"/>
      <c r="H773" s="254"/>
      <c r="I773" s="254"/>
      <c r="J773" s="254"/>
    </row>
    <row r="774" spans="2:10" x14ac:dyDescent="0.35">
      <c r="B774" s="39" t="s">
        <v>46</v>
      </c>
      <c r="C774" s="47" t="s">
        <v>1073</v>
      </c>
      <c r="D774" s="48" t="s">
        <v>32</v>
      </c>
      <c r="E774" s="254"/>
      <c r="F774" s="254"/>
      <c r="G774" s="254"/>
      <c r="H774" s="254"/>
      <c r="I774" s="254"/>
      <c r="J774" s="254"/>
    </row>
    <row r="775" spans="2:10" x14ac:dyDescent="0.35">
      <c r="B775" s="39" t="s">
        <v>46</v>
      </c>
      <c r="C775" s="47" t="s">
        <v>1074</v>
      </c>
      <c r="D775" s="48" t="s">
        <v>32</v>
      </c>
      <c r="E775" s="254"/>
      <c r="F775" s="254"/>
      <c r="G775" s="254"/>
      <c r="H775" s="254"/>
      <c r="I775" s="254"/>
      <c r="J775" s="254"/>
    </row>
    <row r="776" spans="2:10" x14ac:dyDescent="0.35">
      <c r="B776" s="39" t="s">
        <v>46</v>
      </c>
      <c r="C776" s="47" t="s">
        <v>1075</v>
      </c>
      <c r="D776" s="48" t="s">
        <v>32</v>
      </c>
      <c r="E776" s="254"/>
      <c r="F776" s="254"/>
      <c r="G776" s="254"/>
      <c r="H776" s="254"/>
      <c r="I776" s="254"/>
      <c r="J776" s="254"/>
    </row>
    <row r="777" spans="2:10" x14ac:dyDescent="0.35">
      <c r="B777" s="39" t="s">
        <v>46</v>
      </c>
      <c r="C777" s="47" t="s">
        <v>1076</v>
      </c>
      <c r="D777" s="48" t="s">
        <v>32</v>
      </c>
      <c r="E777" s="254"/>
      <c r="F777" s="254"/>
      <c r="G777" s="254"/>
      <c r="H777" s="254"/>
      <c r="I777" s="254"/>
      <c r="J777" s="254"/>
    </row>
    <row r="778" spans="2:10" x14ac:dyDescent="0.35">
      <c r="B778" s="39" t="s">
        <v>46</v>
      </c>
      <c r="C778" s="47" t="s">
        <v>1077</v>
      </c>
      <c r="D778" s="48" t="s">
        <v>32</v>
      </c>
      <c r="E778" s="254"/>
      <c r="F778" s="254"/>
      <c r="G778" s="254"/>
      <c r="H778" s="254"/>
      <c r="I778" s="254"/>
      <c r="J778" s="254"/>
    </row>
    <row r="779" spans="2:10" x14ac:dyDescent="0.35">
      <c r="B779" s="39" t="s">
        <v>46</v>
      </c>
      <c r="C779" s="47" t="s">
        <v>1078</v>
      </c>
      <c r="D779" s="48" t="s">
        <v>32</v>
      </c>
      <c r="E779" s="254"/>
      <c r="F779" s="254"/>
      <c r="G779" s="254"/>
      <c r="H779" s="254"/>
      <c r="I779" s="254"/>
      <c r="J779" s="254"/>
    </row>
    <row r="780" spans="2:10" x14ac:dyDescent="0.35">
      <c r="B780" s="39" t="s">
        <v>46</v>
      </c>
      <c r="C780" s="47" t="s">
        <v>1079</v>
      </c>
      <c r="D780" s="48" t="s">
        <v>32</v>
      </c>
      <c r="E780" s="254"/>
      <c r="F780" s="254"/>
      <c r="G780" s="254"/>
      <c r="H780" s="254"/>
      <c r="I780" s="254"/>
      <c r="J780" s="254"/>
    </row>
    <row r="781" spans="2:10" x14ac:dyDescent="0.35">
      <c r="B781" s="39" t="s">
        <v>46</v>
      </c>
      <c r="C781" s="47" t="s">
        <v>1080</v>
      </c>
      <c r="D781" s="48" t="s">
        <v>32</v>
      </c>
      <c r="E781" s="254"/>
      <c r="F781" s="254"/>
      <c r="G781" s="254"/>
      <c r="H781" s="254"/>
      <c r="I781" s="254"/>
      <c r="J781" s="254"/>
    </row>
    <row r="782" spans="2:10" x14ac:dyDescent="0.35">
      <c r="B782" s="39" t="s">
        <v>46</v>
      </c>
      <c r="C782" s="47" t="s">
        <v>1081</v>
      </c>
      <c r="D782" s="48" t="s">
        <v>32</v>
      </c>
      <c r="E782" s="254"/>
      <c r="F782" s="254"/>
      <c r="G782" s="254"/>
      <c r="H782" s="254"/>
      <c r="I782" s="254"/>
      <c r="J782" s="254"/>
    </row>
    <row r="783" spans="2:10" x14ac:dyDescent="0.35">
      <c r="B783" s="39" t="s">
        <v>46</v>
      </c>
      <c r="C783" s="47" t="s">
        <v>1082</v>
      </c>
      <c r="D783" s="48" t="s">
        <v>32</v>
      </c>
      <c r="E783" s="254"/>
      <c r="F783" s="254"/>
      <c r="G783" s="254"/>
      <c r="H783" s="254"/>
      <c r="I783" s="254"/>
      <c r="J783" s="254"/>
    </row>
    <row r="784" spans="2:10" x14ac:dyDescent="0.35">
      <c r="B784" s="39" t="s">
        <v>46</v>
      </c>
      <c r="C784" s="47" t="s">
        <v>1083</v>
      </c>
      <c r="D784" s="48" t="s">
        <v>32</v>
      </c>
      <c r="E784" s="254"/>
      <c r="F784" s="254"/>
      <c r="G784" s="254"/>
      <c r="H784" s="254"/>
      <c r="I784" s="254"/>
      <c r="J784" s="254"/>
    </row>
    <row r="785" spans="2:10" x14ac:dyDescent="0.35">
      <c r="B785" s="39" t="s">
        <v>46</v>
      </c>
      <c r="C785" s="47" t="s">
        <v>1084</v>
      </c>
      <c r="D785" s="48" t="s">
        <v>32</v>
      </c>
      <c r="E785" s="254"/>
      <c r="F785" s="254"/>
      <c r="G785" s="254"/>
      <c r="H785" s="254"/>
      <c r="I785" s="254"/>
      <c r="J785" s="254"/>
    </row>
    <row r="786" spans="2:10" x14ac:dyDescent="0.35">
      <c r="B786" s="39" t="s">
        <v>46</v>
      </c>
      <c r="C786" s="47" t="s">
        <v>1085</v>
      </c>
      <c r="D786" s="48" t="s">
        <v>32</v>
      </c>
      <c r="E786" s="254"/>
      <c r="F786" s="254"/>
      <c r="G786" s="254"/>
      <c r="H786" s="254"/>
      <c r="I786" s="254"/>
      <c r="J786" s="254"/>
    </row>
    <row r="787" spans="2:10" x14ac:dyDescent="0.35">
      <c r="B787" s="39" t="s">
        <v>46</v>
      </c>
      <c r="C787" s="47" t="s">
        <v>1086</v>
      </c>
      <c r="D787" s="48" t="s">
        <v>32</v>
      </c>
      <c r="E787" s="254"/>
      <c r="F787" s="254"/>
      <c r="G787" s="254"/>
      <c r="H787" s="254"/>
      <c r="I787" s="254"/>
      <c r="J787" s="254"/>
    </row>
    <row r="788" spans="2:10" x14ac:dyDescent="0.35">
      <c r="B788" s="39" t="s">
        <v>46</v>
      </c>
      <c r="C788" s="47" t="s">
        <v>1087</v>
      </c>
      <c r="D788" s="48" t="s">
        <v>32</v>
      </c>
      <c r="E788" s="254"/>
      <c r="F788" s="254"/>
      <c r="G788" s="254"/>
      <c r="H788" s="254"/>
      <c r="I788" s="254"/>
      <c r="J788" s="254"/>
    </row>
    <row r="789" spans="2:10" x14ac:dyDescent="0.35">
      <c r="B789" s="39" t="s">
        <v>46</v>
      </c>
      <c r="C789" s="47" t="s">
        <v>1088</v>
      </c>
      <c r="D789" s="48" t="s">
        <v>32</v>
      </c>
      <c r="E789" s="254"/>
      <c r="F789" s="254"/>
      <c r="G789" s="254"/>
      <c r="H789" s="254"/>
      <c r="I789" s="254"/>
      <c r="J789" s="254"/>
    </row>
    <row r="790" spans="2:10" x14ac:dyDescent="0.35">
      <c r="B790" s="39" t="s">
        <v>46</v>
      </c>
      <c r="C790" s="47" t="s">
        <v>1089</v>
      </c>
      <c r="D790" s="48" t="s">
        <v>32</v>
      </c>
      <c r="E790" s="254"/>
      <c r="F790" s="254"/>
      <c r="G790" s="254"/>
      <c r="H790" s="254"/>
      <c r="I790" s="254"/>
      <c r="J790" s="254"/>
    </row>
    <row r="791" spans="2:10" x14ac:dyDescent="0.35">
      <c r="B791" s="39" t="s">
        <v>46</v>
      </c>
      <c r="C791" s="47" t="s">
        <v>1090</v>
      </c>
      <c r="D791" s="48" t="s">
        <v>32</v>
      </c>
      <c r="E791" s="254"/>
      <c r="F791" s="254"/>
      <c r="G791" s="254"/>
      <c r="H791" s="254"/>
      <c r="I791" s="254"/>
      <c r="J791" s="254"/>
    </row>
    <row r="792" spans="2:10" x14ac:dyDescent="0.35">
      <c r="B792" s="39" t="s">
        <v>46</v>
      </c>
      <c r="C792" s="47" t="s">
        <v>1091</v>
      </c>
      <c r="D792" s="48" t="s">
        <v>32</v>
      </c>
      <c r="E792" s="254"/>
      <c r="F792" s="254"/>
      <c r="G792" s="254"/>
      <c r="H792" s="254"/>
      <c r="I792" s="254"/>
      <c r="J792" s="254"/>
    </row>
    <row r="793" spans="2:10" x14ac:dyDescent="0.35">
      <c r="B793" s="39" t="s">
        <v>46</v>
      </c>
      <c r="C793" s="47" t="s">
        <v>1092</v>
      </c>
      <c r="D793" s="48" t="s">
        <v>32</v>
      </c>
      <c r="E793" s="254"/>
      <c r="F793" s="254"/>
      <c r="G793" s="254"/>
      <c r="H793" s="254"/>
      <c r="I793" s="254"/>
      <c r="J793" s="254"/>
    </row>
    <row r="794" spans="2:10" x14ac:dyDescent="0.35">
      <c r="B794" s="39" t="s">
        <v>46</v>
      </c>
      <c r="C794" s="47" t="s">
        <v>1093</v>
      </c>
      <c r="D794" s="48" t="s">
        <v>32</v>
      </c>
      <c r="E794" s="254"/>
      <c r="F794" s="254"/>
      <c r="G794" s="254"/>
      <c r="H794" s="254"/>
      <c r="I794" s="254"/>
      <c r="J794" s="254"/>
    </row>
    <row r="795" spans="2:10" x14ac:dyDescent="0.35">
      <c r="B795" s="39" t="s">
        <v>46</v>
      </c>
      <c r="C795" s="47" t="s">
        <v>1094</v>
      </c>
      <c r="D795" s="48" t="s">
        <v>32</v>
      </c>
      <c r="E795" s="254"/>
      <c r="F795" s="254"/>
      <c r="G795" s="254"/>
      <c r="H795" s="254"/>
      <c r="I795" s="254"/>
      <c r="J795" s="254"/>
    </row>
    <row r="796" spans="2:10" x14ac:dyDescent="0.35">
      <c r="B796" s="39" t="s">
        <v>46</v>
      </c>
      <c r="C796" s="47" t="s">
        <v>1095</v>
      </c>
      <c r="D796" s="48" t="s">
        <v>21</v>
      </c>
      <c r="E796" s="254"/>
      <c r="F796" s="254"/>
      <c r="G796" s="254"/>
      <c r="H796" s="254"/>
      <c r="I796" s="254"/>
      <c r="J796" s="254"/>
    </row>
    <row r="797" spans="2:10" x14ac:dyDescent="0.35">
      <c r="B797" s="39" t="s">
        <v>47</v>
      </c>
      <c r="C797" s="47" t="s">
        <v>1096</v>
      </c>
      <c r="D797" s="48" t="s">
        <v>32</v>
      </c>
      <c r="E797" s="254"/>
      <c r="F797" s="254"/>
      <c r="G797" s="254"/>
      <c r="H797" s="254"/>
      <c r="I797" s="254"/>
      <c r="J797" s="254"/>
    </row>
    <row r="798" spans="2:10" x14ac:dyDescent="0.35">
      <c r="B798" s="39" t="s">
        <v>47</v>
      </c>
      <c r="C798" s="47" t="s">
        <v>1097</v>
      </c>
      <c r="D798" s="48" t="s">
        <v>32</v>
      </c>
      <c r="E798" s="254"/>
      <c r="F798" s="254"/>
      <c r="G798" s="254"/>
      <c r="H798" s="254"/>
      <c r="I798" s="254"/>
      <c r="J798" s="254"/>
    </row>
    <row r="799" spans="2:10" x14ac:dyDescent="0.35">
      <c r="B799" s="39" t="s">
        <v>55</v>
      </c>
      <c r="C799" s="47" t="s">
        <v>1098</v>
      </c>
      <c r="D799" s="48" t="s">
        <v>32</v>
      </c>
      <c r="E799" s="254"/>
      <c r="F799" s="254"/>
      <c r="G799" s="254"/>
      <c r="H799" s="254"/>
      <c r="I799" s="254"/>
      <c r="J799" s="254"/>
    </row>
    <row r="800" spans="2:10" x14ac:dyDescent="0.35">
      <c r="B800" s="39" t="s">
        <v>55</v>
      </c>
      <c r="C800" s="47" t="s">
        <v>1099</v>
      </c>
      <c r="D800" s="48" t="s">
        <v>32</v>
      </c>
      <c r="E800" s="254"/>
      <c r="F800" s="254"/>
      <c r="G800" s="254"/>
      <c r="H800" s="254"/>
      <c r="I800" s="254"/>
      <c r="J800" s="254"/>
    </row>
    <row r="801" spans="2:10" ht="29" x14ac:dyDescent="0.35">
      <c r="B801" s="39" t="s">
        <v>55</v>
      </c>
      <c r="C801" s="47" t="s">
        <v>1100</v>
      </c>
      <c r="D801" s="48" t="s">
        <v>32</v>
      </c>
      <c r="E801" s="254"/>
      <c r="F801" s="254"/>
      <c r="G801" s="254"/>
      <c r="H801" s="254"/>
      <c r="I801" s="254"/>
      <c r="J801" s="254"/>
    </row>
    <row r="802" spans="2:10" x14ac:dyDescent="0.35">
      <c r="B802" s="39" t="s">
        <v>55</v>
      </c>
      <c r="C802" s="47" t="s">
        <v>1101</v>
      </c>
      <c r="D802" s="48" t="s">
        <v>32</v>
      </c>
      <c r="E802" s="254"/>
      <c r="F802" s="254"/>
      <c r="G802" s="254"/>
      <c r="H802" s="254"/>
      <c r="I802" s="254"/>
      <c r="J802" s="254"/>
    </row>
    <row r="803" spans="2:10" x14ac:dyDescent="0.35">
      <c r="B803" s="39" t="s">
        <v>55</v>
      </c>
      <c r="C803" s="47" t="s">
        <v>1102</v>
      </c>
      <c r="D803" s="48" t="s">
        <v>32</v>
      </c>
      <c r="E803" s="254"/>
      <c r="F803" s="254"/>
      <c r="G803" s="254"/>
      <c r="H803" s="254"/>
      <c r="I803" s="254"/>
      <c r="J803" s="254"/>
    </row>
    <row r="804" spans="2:10" ht="29" x14ac:dyDescent="0.35">
      <c r="B804" s="39" t="s">
        <v>55</v>
      </c>
      <c r="C804" s="47" t="s">
        <v>1103</v>
      </c>
      <c r="D804" s="48" t="s">
        <v>32</v>
      </c>
      <c r="E804" s="254"/>
      <c r="F804" s="254"/>
      <c r="G804" s="254"/>
      <c r="H804" s="254"/>
      <c r="I804" s="254"/>
      <c r="J804" s="254"/>
    </row>
    <row r="805" spans="2:10" ht="29" x14ac:dyDescent="0.35">
      <c r="B805" s="39" t="s">
        <v>55</v>
      </c>
      <c r="C805" s="47" t="s">
        <v>1104</v>
      </c>
      <c r="D805" s="48" t="s">
        <v>32</v>
      </c>
      <c r="E805" s="254"/>
      <c r="F805" s="254"/>
      <c r="G805" s="254"/>
      <c r="H805" s="254"/>
      <c r="I805" s="254"/>
      <c r="J805" s="254"/>
    </row>
    <row r="806" spans="2:10" x14ac:dyDescent="0.35">
      <c r="B806" s="39" t="s">
        <v>55</v>
      </c>
      <c r="C806" s="47" t="s">
        <v>1105</v>
      </c>
      <c r="D806" s="48" t="s">
        <v>32</v>
      </c>
      <c r="E806" s="254"/>
      <c r="F806" s="254"/>
      <c r="G806" s="254"/>
      <c r="H806" s="254"/>
      <c r="I806" s="254"/>
      <c r="J806" s="254"/>
    </row>
    <row r="807" spans="2:10" x14ac:dyDescent="0.35">
      <c r="B807" s="39" t="s">
        <v>55</v>
      </c>
      <c r="C807" s="47" t="s">
        <v>1106</v>
      </c>
      <c r="D807" s="48" t="s">
        <v>32</v>
      </c>
      <c r="E807" s="254"/>
      <c r="F807" s="254"/>
      <c r="G807" s="254"/>
      <c r="H807" s="254"/>
      <c r="I807" s="254"/>
      <c r="J807" s="254"/>
    </row>
    <row r="808" spans="2:10" x14ac:dyDescent="0.35">
      <c r="B808" s="39" t="s">
        <v>55</v>
      </c>
      <c r="C808" s="47" t="s">
        <v>1107</v>
      </c>
      <c r="D808" s="48" t="s">
        <v>32</v>
      </c>
      <c r="E808" s="254"/>
      <c r="F808" s="254"/>
      <c r="G808" s="254"/>
      <c r="H808" s="254"/>
      <c r="I808" s="254"/>
      <c r="J808" s="254"/>
    </row>
    <row r="809" spans="2:10" x14ac:dyDescent="0.35">
      <c r="B809" s="39" t="s">
        <v>55</v>
      </c>
      <c r="C809" s="47" t="s">
        <v>1108</v>
      </c>
      <c r="D809" s="48" t="s">
        <v>32</v>
      </c>
      <c r="E809" s="254"/>
      <c r="F809" s="254"/>
      <c r="G809" s="254"/>
      <c r="H809" s="254"/>
      <c r="I809" s="254"/>
      <c r="J809" s="254"/>
    </row>
    <row r="810" spans="2:10" ht="29" x14ac:dyDescent="0.35">
      <c r="B810" s="39" t="s">
        <v>55</v>
      </c>
      <c r="C810" s="47" t="s">
        <v>1109</v>
      </c>
      <c r="D810" s="48" t="s">
        <v>32</v>
      </c>
      <c r="E810" s="254"/>
      <c r="F810" s="254"/>
      <c r="G810" s="254"/>
      <c r="H810" s="254"/>
      <c r="I810" s="254"/>
      <c r="J810" s="254"/>
    </row>
    <row r="811" spans="2:10" ht="29" x14ac:dyDescent="0.35">
      <c r="B811" s="39" t="s">
        <v>55</v>
      </c>
      <c r="C811" s="47" t="s">
        <v>1110</v>
      </c>
      <c r="D811" s="48" t="s">
        <v>32</v>
      </c>
      <c r="E811" s="254"/>
      <c r="F811" s="254"/>
      <c r="G811" s="254"/>
      <c r="H811" s="254"/>
      <c r="I811" s="254"/>
      <c r="J811" s="254"/>
    </row>
    <row r="812" spans="2:10" x14ac:dyDescent="0.35">
      <c r="B812" s="39" t="s">
        <v>55</v>
      </c>
      <c r="C812" s="47" t="s">
        <v>1111</v>
      </c>
      <c r="D812" s="48" t="s">
        <v>21</v>
      </c>
      <c r="E812" s="254"/>
      <c r="F812" s="254"/>
      <c r="G812" s="254"/>
      <c r="H812" s="254"/>
      <c r="I812" s="254"/>
      <c r="J812" s="254"/>
    </row>
    <row r="813" spans="2:10" x14ac:dyDescent="0.35">
      <c r="B813" s="39" t="s">
        <v>55</v>
      </c>
      <c r="C813" s="47" t="s">
        <v>1112</v>
      </c>
      <c r="D813" s="48" t="s">
        <v>21</v>
      </c>
      <c r="E813" s="254"/>
      <c r="F813" s="254"/>
      <c r="G813" s="254"/>
      <c r="H813" s="254"/>
      <c r="I813" s="254"/>
      <c r="J813" s="254"/>
    </row>
    <row r="814" spans="2:10" x14ac:dyDescent="0.35">
      <c r="B814" s="39" t="s">
        <v>55</v>
      </c>
      <c r="C814" s="47" t="s">
        <v>1113</v>
      </c>
      <c r="D814" s="48" t="s">
        <v>21</v>
      </c>
      <c r="E814" s="254"/>
      <c r="F814" s="254"/>
      <c r="G814" s="254"/>
      <c r="H814" s="254"/>
      <c r="I814" s="254"/>
      <c r="J814" s="254"/>
    </row>
    <row r="815" spans="2:10" x14ac:dyDescent="0.35">
      <c r="B815" s="39" t="s">
        <v>55</v>
      </c>
      <c r="C815" s="47" t="s">
        <v>1114</v>
      </c>
      <c r="D815" s="48" t="s">
        <v>21</v>
      </c>
      <c r="E815" s="254"/>
      <c r="F815" s="254"/>
      <c r="G815" s="254"/>
      <c r="H815" s="254"/>
      <c r="I815" s="254"/>
      <c r="J815" s="254"/>
    </row>
    <row r="816" spans="2:10" x14ac:dyDescent="0.35">
      <c r="B816" s="39" t="s">
        <v>55</v>
      </c>
      <c r="C816" s="47" t="s">
        <v>1115</v>
      </c>
      <c r="D816" s="48" t="s">
        <v>21</v>
      </c>
      <c r="E816" s="254"/>
      <c r="F816" s="254"/>
      <c r="G816" s="254"/>
      <c r="H816" s="254"/>
      <c r="I816" s="254"/>
      <c r="J816" s="254"/>
    </row>
    <row r="817" spans="2:10" x14ac:dyDescent="0.35">
      <c r="B817" s="39" t="s">
        <v>38</v>
      </c>
      <c r="C817" s="47" t="s">
        <v>1116</v>
      </c>
      <c r="D817" s="48" t="s">
        <v>32</v>
      </c>
      <c r="E817" s="254"/>
      <c r="F817" s="254"/>
      <c r="G817" s="254"/>
      <c r="H817" s="254"/>
      <c r="I817" s="254"/>
      <c r="J817" s="254"/>
    </row>
    <row r="818" spans="2:10" x14ac:dyDescent="0.35">
      <c r="B818" s="39" t="s">
        <v>38</v>
      </c>
      <c r="C818" s="47" t="s">
        <v>1117</v>
      </c>
      <c r="D818" s="48" t="s">
        <v>32</v>
      </c>
      <c r="E818" s="254"/>
      <c r="F818" s="254"/>
      <c r="G818" s="254"/>
      <c r="H818" s="254"/>
      <c r="I818" s="254"/>
      <c r="J818" s="254"/>
    </row>
    <row r="819" spans="2:10" x14ac:dyDescent="0.35">
      <c r="B819" s="39" t="s">
        <v>38</v>
      </c>
      <c r="C819" s="47" t="s">
        <v>1118</v>
      </c>
      <c r="D819" s="48" t="s">
        <v>32</v>
      </c>
      <c r="E819" s="254"/>
      <c r="F819" s="254"/>
      <c r="G819" s="254"/>
      <c r="H819" s="254"/>
      <c r="I819" s="254"/>
      <c r="J819" s="254"/>
    </row>
    <row r="820" spans="2:10" x14ac:dyDescent="0.35">
      <c r="B820" s="39" t="s">
        <v>38</v>
      </c>
      <c r="C820" s="47" t="s">
        <v>1119</v>
      </c>
      <c r="D820" s="48" t="s">
        <v>32</v>
      </c>
      <c r="E820" s="254"/>
      <c r="F820" s="254"/>
      <c r="G820" s="254"/>
      <c r="H820" s="254"/>
      <c r="I820" s="254"/>
      <c r="J820" s="254"/>
    </row>
    <row r="821" spans="2:10" x14ac:dyDescent="0.35">
      <c r="B821" s="39" t="s">
        <v>38</v>
      </c>
      <c r="C821" s="47" t="s">
        <v>1120</v>
      </c>
      <c r="D821" s="48" t="s">
        <v>32</v>
      </c>
      <c r="E821" s="254"/>
      <c r="F821" s="254"/>
      <c r="G821" s="254"/>
      <c r="H821" s="254"/>
      <c r="I821" s="254"/>
      <c r="J821" s="254"/>
    </row>
    <row r="822" spans="2:10" ht="29" x14ac:dyDescent="0.35">
      <c r="B822" s="39" t="s">
        <v>38</v>
      </c>
      <c r="C822" s="47" t="s">
        <v>1121</v>
      </c>
      <c r="D822" s="48" t="s">
        <v>32</v>
      </c>
      <c r="E822" s="254"/>
      <c r="F822" s="254"/>
      <c r="G822" s="254"/>
      <c r="H822" s="254"/>
      <c r="I822" s="254"/>
      <c r="J822" s="254"/>
    </row>
    <row r="823" spans="2:10" x14ac:dyDescent="0.35">
      <c r="B823" s="39" t="s">
        <v>38</v>
      </c>
      <c r="C823" s="47" t="s">
        <v>1122</v>
      </c>
      <c r="D823" s="48" t="s">
        <v>32</v>
      </c>
      <c r="E823" s="254"/>
      <c r="F823" s="254"/>
      <c r="G823" s="254"/>
      <c r="H823" s="254"/>
      <c r="I823" s="254"/>
      <c r="J823" s="254"/>
    </row>
    <row r="824" spans="2:10" ht="29" x14ac:dyDescent="0.35">
      <c r="B824" s="39" t="s">
        <v>38</v>
      </c>
      <c r="C824" s="47" t="s">
        <v>1123</v>
      </c>
      <c r="D824" s="48" t="s">
        <v>32</v>
      </c>
      <c r="E824" s="254"/>
      <c r="F824" s="254"/>
      <c r="G824" s="254"/>
      <c r="H824" s="254"/>
      <c r="I824" s="254"/>
      <c r="J824" s="254"/>
    </row>
    <row r="825" spans="2:10" x14ac:dyDescent="0.35">
      <c r="B825" s="39" t="s">
        <v>38</v>
      </c>
      <c r="C825" s="47" t="s">
        <v>1124</v>
      </c>
      <c r="D825" s="48" t="s">
        <v>32</v>
      </c>
      <c r="E825" s="254"/>
      <c r="F825" s="254"/>
      <c r="G825" s="254"/>
      <c r="H825" s="254"/>
      <c r="I825" s="254"/>
      <c r="J825" s="254"/>
    </row>
    <row r="826" spans="2:10" x14ac:dyDescent="0.35">
      <c r="B826" s="39" t="s">
        <v>38</v>
      </c>
      <c r="C826" s="47" t="s">
        <v>1125</v>
      </c>
      <c r="D826" s="48" t="s">
        <v>32</v>
      </c>
      <c r="E826" s="254"/>
      <c r="F826" s="254"/>
      <c r="G826" s="254"/>
      <c r="H826" s="254"/>
      <c r="I826" s="254"/>
      <c r="J826" s="254"/>
    </row>
    <row r="827" spans="2:10" x14ac:dyDescent="0.35">
      <c r="B827" s="39" t="s">
        <v>38</v>
      </c>
      <c r="C827" s="47" t="s">
        <v>1126</v>
      </c>
      <c r="D827" s="48" t="s">
        <v>21</v>
      </c>
      <c r="E827" s="254"/>
      <c r="F827" s="254"/>
      <c r="G827" s="254"/>
      <c r="H827" s="254"/>
      <c r="I827" s="254"/>
      <c r="J827" s="254"/>
    </row>
    <row r="828" spans="2:10" x14ac:dyDescent="0.35">
      <c r="B828" s="39" t="s">
        <v>38</v>
      </c>
      <c r="C828" s="47" t="s">
        <v>1127</v>
      </c>
      <c r="D828" s="48" t="s">
        <v>21</v>
      </c>
      <c r="E828" s="254"/>
      <c r="F828" s="254"/>
      <c r="G828" s="254"/>
      <c r="H828" s="254"/>
      <c r="I828" s="254"/>
      <c r="J828" s="254"/>
    </row>
    <row r="829" spans="2:10" x14ac:dyDescent="0.35">
      <c r="B829" s="39" t="s">
        <v>38</v>
      </c>
      <c r="C829" s="47" t="s">
        <v>1128</v>
      </c>
      <c r="D829" s="48" t="s">
        <v>21</v>
      </c>
      <c r="E829" s="254"/>
      <c r="F829" s="254"/>
      <c r="G829" s="254"/>
      <c r="H829" s="254"/>
      <c r="I829" s="254"/>
      <c r="J829" s="254"/>
    </row>
    <row r="830" spans="2:10" x14ac:dyDescent="0.35">
      <c r="B830" s="39" t="s">
        <v>40</v>
      </c>
      <c r="C830" s="47" t="s">
        <v>1129</v>
      </c>
      <c r="D830" s="48" t="s">
        <v>32</v>
      </c>
      <c r="E830" s="254"/>
      <c r="F830" s="254"/>
      <c r="G830" s="254"/>
      <c r="H830" s="254"/>
      <c r="I830" s="254"/>
      <c r="J830" s="254"/>
    </row>
    <row r="831" spans="2:10" x14ac:dyDescent="0.35">
      <c r="B831" s="39" t="s">
        <v>40</v>
      </c>
      <c r="C831" s="47" t="s">
        <v>1130</v>
      </c>
      <c r="D831" s="48" t="s">
        <v>32</v>
      </c>
      <c r="E831" s="254"/>
      <c r="F831" s="254"/>
      <c r="G831" s="254"/>
      <c r="H831" s="254"/>
      <c r="I831" s="254"/>
      <c r="J831" s="254"/>
    </row>
    <row r="832" spans="2:10" x14ac:dyDescent="0.35">
      <c r="B832" s="39" t="s">
        <v>40</v>
      </c>
      <c r="C832" s="47" t="s">
        <v>1131</v>
      </c>
      <c r="D832" s="48" t="s">
        <v>32</v>
      </c>
      <c r="E832" s="254"/>
      <c r="F832" s="254"/>
      <c r="G832" s="254"/>
      <c r="H832" s="254"/>
      <c r="I832" s="254"/>
      <c r="J832" s="254"/>
    </row>
    <row r="833" spans="2:10" x14ac:dyDescent="0.35">
      <c r="B833" s="39" t="s">
        <v>40</v>
      </c>
      <c r="C833" s="47" t="s">
        <v>1132</v>
      </c>
      <c r="D833" s="48" t="s">
        <v>32</v>
      </c>
      <c r="E833" s="254"/>
      <c r="F833" s="254"/>
      <c r="G833" s="254"/>
      <c r="H833" s="254"/>
      <c r="I833" s="254"/>
      <c r="J833" s="254"/>
    </row>
    <row r="834" spans="2:10" x14ac:dyDescent="0.35">
      <c r="B834" s="39" t="s">
        <v>40</v>
      </c>
      <c r="C834" s="47" t="s">
        <v>1133</v>
      </c>
      <c r="D834" s="48" t="s">
        <v>32</v>
      </c>
      <c r="E834" s="254"/>
      <c r="F834" s="254"/>
      <c r="G834" s="254"/>
      <c r="H834" s="254"/>
      <c r="I834" s="254"/>
      <c r="J834" s="254"/>
    </row>
    <row r="835" spans="2:10" x14ac:dyDescent="0.35">
      <c r="B835" s="39" t="s">
        <v>40</v>
      </c>
      <c r="C835" s="47" t="s">
        <v>1134</v>
      </c>
      <c r="D835" s="48" t="s">
        <v>32</v>
      </c>
      <c r="E835" s="254"/>
      <c r="F835" s="254"/>
      <c r="G835" s="254"/>
      <c r="H835" s="254"/>
      <c r="I835" s="254"/>
      <c r="J835" s="254"/>
    </row>
    <row r="836" spans="2:10" x14ac:dyDescent="0.35">
      <c r="B836" s="39" t="s">
        <v>40</v>
      </c>
      <c r="C836" s="47" t="s">
        <v>1135</v>
      </c>
      <c r="D836" s="48" t="s">
        <v>32</v>
      </c>
      <c r="E836" s="254"/>
      <c r="F836" s="254"/>
      <c r="G836" s="254"/>
      <c r="H836" s="254"/>
      <c r="I836" s="254"/>
      <c r="J836" s="254"/>
    </row>
    <row r="837" spans="2:10" x14ac:dyDescent="0.35">
      <c r="B837" s="39" t="s">
        <v>40</v>
      </c>
      <c r="C837" s="47" t="s">
        <v>1136</v>
      </c>
      <c r="D837" s="48" t="s">
        <v>32</v>
      </c>
      <c r="E837" s="254"/>
      <c r="F837" s="254"/>
      <c r="G837" s="254"/>
      <c r="H837" s="254"/>
      <c r="I837" s="254"/>
      <c r="J837" s="254"/>
    </row>
    <row r="838" spans="2:10" x14ac:dyDescent="0.35">
      <c r="B838" s="39" t="s">
        <v>40</v>
      </c>
      <c r="C838" s="47" t="s">
        <v>1137</v>
      </c>
      <c r="D838" s="48" t="s">
        <v>32</v>
      </c>
      <c r="E838" s="254"/>
      <c r="F838" s="254"/>
      <c r="G838" s="254"/>
      <c r="H838" s="254"/>
      <c r="I838" s="254"/>
      <c r="J838" s="254"/>
    </row>
    <row r="839" spans="2:10" x14ac:dyDescent="0.35">
      <c r="B839" s="39" t="s">
        <v>40</v>
      </c>
      <c r="C839" s="47" t="s">
        <v>1138</v>
      </c>
      <c r="D839" s="48" t="s">
        <v>32</v>
      </c>
      <c r="E839" s="254"/>
      <c r="F839" s="254"/>
      <c r="G839" s="254"/>
      <c r="H839" s="254"/>
      <c r="I839" s="254"/>
      <c r="J839" s="254"/>
    </row>
    <row r="840" spans="2:10" x14ac:dyDescent="0.35">
      <c r="B840" s="39" t="s">
        <v>40</v>
      </c>
      <c r="C840" s="47" t="s">
        <v>1139</v>
      </c>
      <c r="D840" s="48" t="s">
        <v>32</v>
      </c>
      <c r="E840" s="254"/>
      <c r="F840" s="254"/>
      <c r="G840" s="254"/>
      <c r="H840" s="254"/>
      <c r="I840" s="254"/>
      <c r="J840" s="254"/>
    </row>
    <row r="841" spans="2:10" x14ac:dyDescent="0.35">
      <c r="B841" s="39" t="s">
        <v>40</v>
      </c>
      <c r="C841" s="47" t="s">
        <v>1140</v>
      </c>
      <c r="D841" s="48" t="s">
        <v>32</v>
      </c>
      <c r="E841" s="254"/>
      <c r="F841" s="254"/>
      <c r="G841" s="254"/>
      <c r="H841" s="254"/>
      <c r="I841" s="254"/>
      <c r="J841" s="254"/>
    </row>
    <row r="842" spans="2:10" x14ac:dyDescent="0.35">
      <c r="B842" s="39" t="s">
        <v>40</v>
      </c>
      <c r="C842" s="47" t="s">
        <v>1141</v>
      </c>
      <c r="D842" s="48" t="s">
        <v>32</v>
      </c>
      <c r="E842" s="254"/>
      <c r="F842" s="254"/>
      <c r="G842" s="254"/>
      <c r="H842" s="254"/>
      <c r="I842" s="254"/>
      <c r="J842" s="254"/>
    </row>
    <row r="843" spans="2:10" x14ac:dyDescent="0.35">
      <c r="B843" s="39" t="s">
        <v>40</v>
      </c>
      <c r="C843" s="47" t="s">
        <v>1142</v>
      </c>
      <c r="D843" s="48" t="s">
        <v>32</v>
      </c>
      <c r="E843" s="254"/>
      <c r="F843" s="254"/>
      <c r="G843" s="254"/>
      <c r="H843" s="254"/>
      <c r="I843" s="254"/>
      <c r="J843" s="254"/>
    </row>
    <row r="844" spans="2:10" x14ac:dyDescent="0.35">
      <c r="B844" s="39" t="s">
        <v>40</v>
      </c>
      <c r="C844" s="47" t="s">
        <v>1143</v>
      </c>
      <c r="D844" s="48" t="s">
        <v>32</v>
      </c>
      <c r="E844" s="254"/>
      <c r="F844" s="254"/>
      <c r="G844" s="254"/>
      <c r="H844" s="254"/>
      <c r="I844" s="254"/>
      <c r="J844" s="254"/>
    </row>
    <row r="845" spans="2:10" x14ac:dyDescent="0.35">
      <c r="B845" s="39" t="s">
        <v>40</v>
      </c>
      <c r="C845" s="47" t="s">
        <v>1144</v>
      </c>
      <c r="D845" s="48" t="s">
        <v>32</v>
      </c>
      <c r="E845" s="254"/>
      <c r="F845" s="254"/>
      <c r="G845" s="254"/>
      <c r="H845" s="254"/>
      <c r="I845" s="254"/>
      <c r="J845" s="254"/>
    </row>
    <row r="846" spans="2:10" x14ac:dyDescent="0.35">
      <c r="B846" s="39" t="s">
        <v>40</v>
      </c>
      <c r="C846" s="47" t="s">
        <v>1145</v>
      </c>
      <c r="D846" s="48" t="s">
        <v>32</v>
      </c>
      <c r="E846" s="254"/>
      <c r="F846" s="254"/>
      <c r="G846" s="254"/>
      <c r="H846" s="254"/>
      <c r="I846" s="254"/>
      <c r="J846" s="254"/>
    </row>
    <row r="847" spans="2:10" x14ac:dyDescent="0.35">
      <c r="B847" s="39" t="s">
        <v>40</v>
      </c>
      <c r="C847" s="47" t="s">
        <v>1146</v>
      </c>
      <c r="D847" s="48" t="s">
        <v>32</v>
      </c>
      <c r="E847" s="254"/>
      <c r="F847" s="254"/>
      <c r="G847" s="254"/>
      <c r="H847" s="254"/>
      <c r="I847" s="254"/>
      <c r="J847" s="254"/>
    </row>
    <row r="848" spans="2:10" x14ac:dyDescent="0.35">
      <c r="B848" s="39" t="s">
        <v>40</v>
      </c>
      <c r="C848" s="47" t="s">
        <v>1147</v>
      </c>
      <c r="D848" s="48" t="s">
        <v>32</v>
      </c>
      <c r="E848" s="254"/>
      <c r="F848" s="254"/>
      <c r="G848" s="254"/>
      <c r="H848" s="254"/>
      <c r="I848" s="254"/>
      <c r="J848" s="254"/>
    </row>
    <row r="849" spans="2:10" x14ac:dyDescent="0.35">
      <c r="B849" s="39" t="s">
        <v>40</v>
      </c>
      <c r="C849" s="47" t="s">
        <v>1148</v>
      </c>
      <c r="D849" s="48" t="s">
        <v>32</v>
      </c>
      <c r="E849" s="254"/>
      <c r="F849" s="254"/>
      <c r="G849" s="254"/>
      <c r="H849" s="254"/>
      <c r="I849" s="254"/>
      <c r="J849" s="254"/>
    </row>
    <row r="850" spans="2:10" x14ac:dyDescent="0.35">
      <c r="B850" s="39" t="s">
        <v>40</v>
      </c>
      <c r="C850" s="47" t="s">
        <v>1149</v>
      </c>
      <c r="D850" s="48" t="s">
        <v>32</v>
      </c>
      <c r="E850" s="254"/>
      <c r="F850" s="254"/>
      <c r="G850" s="254"/>
      <c r="H850" s="254"/>
      <c r="I850" s="254"/>
      <c r="J850" s="254"/>
    </row>
    <row r="851" spans="2:10" x14ac:dyDescent="0.35">
      <c r="B851" s="39" t="s">
        <v>40</v>
      </c>
      <c r="C851" s="47" t="s">
        <v>1150</v>
      </c>
      <c r="D851" s="48" t="s">
        <v>32</v>
      </c>
      <c r="E851" s="254"/>
      <c r="F851" s="254"/>
      <c r="G851" s="254"/>
      <c r="H851" s="254"/>
      <c r="I851" s="254"/>
      <c r="J851" s="254"/>
    </row>
    <row r="852" spans="2:10" x14ac:dyDescent="0.35">
      <c r="B852" s="39" t="s">
        <v>40</v>
      </c>
      <c r="C852" s="47" t="s">
        <v>1151</v>
      </c>
      <c r="D852" s="48" t="s">
        <v>32</v>
      </c>
      <c r="E852" s="254"/>
      <c r="F852" s="254"/>
      <c r="G852" s="254"/>
      <c r="H852" s="254"/>
      <c r="I852" s="254"/>
      <c r="J852" s="254"/>
    </row>
    <row r="853" spans="2:10" x14ac:dyDescent="0.35">
      <c r="B853" s="39" t="s">
        <v>40</v>
      </c>
      <c r="C853" s="47" t="s">
        <v>1152</v>
      </c>
      <c r="D853" s="48" t="s">
        <v>32</v>
      </c>
      <c r="E853" s="254"/>
      <c r="F853" s="254"/>
      <c r="G853" s="254"/>
      <c r="H853" s="254"/>
      <c r="I853" s="254"/>
      <c r="J853" s="254"/>
    </row>
    <row r="854" spans="2:10" x14ac:dyDescent="0.35">
      <c r="B854" s="39" t="s">
        <v>40</v>
      </c>
      <c r="C854" s="47" t="s">
        <v>1153</v>
      </c>
      <c r="D854" s="48" t="s">
        <v>32</v>
      </c>
      <c r="E854" s="254"/>
      <c r="F854" s="254"/>
      <c r="G854" s="254"/>
      <c r="H854" s="254"/>
      <c r="I854" s="254"/>
      <c r="J854" s="254"/>
    </row>
    <row r="855" spans="2:10" x14ac:dyDescent="0.35">
      <c r="B855" s="39" t="s">
        <v>40</v>
      </c>
      <c r="C855" s="47" t="s">
        <v>1154</v>
      </c>
      <c r="D855" s="48" t="s">
        <v>32</v>
      </c>
      <c r="E855" s="254"/>
      <c r="F855" s="254"/>
      <c r="G855" s="254"/>
      <c r="H855" s="254"/>
      <c r="I855" s="254"/>
      <c r="J855" s="254"/>
    </row>
    <row r="856" spans="2:10" x14ac:dyDescent="0.35">
      <c r="B856" s="39" t="s">
        <v>40</v>
      </c>
      <c r="C856" s="47" t="s">
        <v>1155</v>
      </c>
      <c r="D856" s="48" t="s">
        <v>32</v>
      </c>
      <c r="E856" s="254"/>
      <c r="F856" s="254"/>
      <c r="G856" s="254"/>
      <c r="H856" s="254"/>
      <c r="I856" s="254"/>
      <c r="J856" s="254"/>
    </row>
    <row r="857" spans="2:10" x14ac:dyDescent="0.35">
      <c r="B857" s="39" t="s">
        <v>40</v>
      </c>
      <c r="C857" s="47" t="s">
        <v>1156</v>
      </c>
      <c r="D857" s="48" t="s">
        <v>32</v>
      </c>
      <c r="E857" s="254"/>
      <c r="F857" s="254"/>
      <c r="G857" s="254"/>
      <c r="H857" s="254"/>
      <c r="I857" s="254"/>
      <c r="J857" s="254"/>
    </row>
    <row r="858" spans="2:10" x14ac:dyDescent="0.35">
      <c r="B858" s="39" t="s">
        <v>40</v>
      </c>
      <c r="C858" s="47" t="s">
        <v>820</v>
      </c>
      <c r="D858" s="48" t="s">
        <v>21</v>
      </c>
      <c r="E858" s="254"/>
      <c r="F858" s="254"/>
      <c r="G858" s="254"/>
      <c r="H858" s="254"/>
      <c r="I858" s="254"/>
      <c r="J858" s="254"/>
    </row>
    <row r="859" spans="2:10" x14ac:dyDescent="0.35">
      <c r="B859" s="39" t="s">
        <v>41</v>
      </c>
      <c r="C859" s="47" t="s">
        <v>1157</v>
      </c>
      <c r="D859" s="48" t="s">
        <v>21</v>
      </c>
      <c r="E859" s="254"/>
      <c r="F859" s="254"/>
      <c r="G859" s="254"/>
      <c r="H859" s="254"/>
      <c r="I859" s="254"/>
      <c r="J859" s="254"/>
    </row>
    <row r="860" spans="2:10" x14ac:dyDescent="0.35">
      <c r="B860" s="39" t="s">
        <v>41</v>
      </c>
      <c r="C860" s="47" t="s">
        <v>1158</v>
      </c>
      <c r="D860" s="48" t="s">
        <v>21</v>
      </c>
      <c r="E860" s="254"/>
      <c r="F860" s="254"/>
      <c r="G860" s="254"/>
      <c r="H860" s="254"/>
      <c r="I860" s="254"/>
      <c r="J860" s="254"/>
    </row>
    <row r="861" spans="2:10" x14ac:dyDescent="0.35">
      <c r="B861" s="39" t="s">
        <v>41</v>
      </c>
      <c r="C861" s="47" t="s">
        <v>1159</v>
      </c>
      <c r="D861" s="48" t="s">
        <v>21</v>
      </c>
      <c r="E861" s="254"/>
      <c r="F861" s="254"/>
      <c r="G861" s="254"/>
      <c r="H861" s="254"/>
      <c r="I861" s="254"/>
      <c r="J861" s="254"/>
    </row>
    <row r="862" spans="2:10" x14ac:dyDescent="0.35">
      <c r="B862" s="39" t="s">
        <v>41</v>
      </c>
      <c r="C862" s="47" t="s">
        <v>1160</v>
      </c>
      <c r="D862" s="48" t="s">
        <v>21</v>
      </c>
      <c r="E862" s="254"/>
      <c r="F862" s="254"/>
      <c r="G862" s="254"/>
      <c r="H862" s="254"/>
      <c r="I862" s="254"/>
      <c r="J862" s="254"/>
    </row>
    <row r="863" spans="2:10" x14ac:dyDescent="0.35">
      <c r="B863" s="39" t="s">
        <v>41</v>
      </c>
      <c r="C863" s="47" t="s">
        <v>1161</v>
      </c>
      <c r="D863" s="48" t="s">
        <v>21</v>
      </c>
      <c r="E863" s="254"/>
      <c r="F863" s="254"/>
      <c r="G863" s="254"/>
      <c r="H863" s="254"/>
      <c r="I863" s="254"/>
      <c r="J863" s="254"/>
    </row>
    <row r="864" spans="2:10" x14ac:dyDescent="0.35">
      <c r="B864" s="39" t="s">
        <v>41</v>
      </c>
      <c r="C864" s="47" t="s">
        <v>1162</v>
      </c>
      <c r="D864" s="48" t="s">
        <v>21</v>
      </c>
      <c r="E864" s="254"/>
      <c r="F864" s="254"/>
      <c r="G864" s="254"/>
      <c r="H864" s="254"/>
      <c r="I864" s="254"/>
      <c r="J864" s="254"/>
    </row>
    <row r="865" spans="2:10" x14ac:dyDescent="0.35">
      <c r="B865" s="39" t="s">
        <v>41</v>
      </c>
      <c r="C865" s="47" t="s">
        <v>1163</v>
      </c>
      <c r="D865" s="48" t="s">
        <v>21</v>
      </c>
      <c r="E865" s="254"/>
      <c r="F865" s="254"/>
      <c r="G865" s="254"/>
      <c r="H865" s="254"/>
      <c r="I865" s="254"/>
      <c r="J865" s="254"/>
    </row>
    <row r="866" spans="2:10" x14ac:dyDescent="0.35">
      <c r="B866" s="39" t="s">
        <v>41</v>
      </c>
      <c r="C866" s="47" t="s">
        <v>1164</v>
      </c>
      <c r="D866" s="48" t="s">
        <v>21</v>
      </c>
      <c r="E866" s="254"/>
      <c r="F866" s="254"/>
      <c r="G866" s="254"/>
      <c r="H866" s="254"/>
      <c r="I866" s="254"/>
      <c r="J866" s="254"/>
    </row>
    <row r="867" spans="2:10" x14ac:dyDescent="0.35">
      <c r="B867" s="39" t="s">
        <v>41</v>
      </c>
      <c r="C867" s="47" t="s">
        <v>1165</v>
      </c>
      <c r="D867" s="48" t="s">
        <v>21</v>
      </c>
      <c r="E867" s="254"/>
      <c r="F867" s="254"/>
      <c r="G867" s="254"/>
      <c r="H867" s="254"/>
      <c r="I867" s="254"/>
      <c r="J867" s="254"/>
    </row>
    <row r="868" spans="2:10" x14ac:dyDescent="0.35">
      <c r="B868" s="39" t="s">
        <v>41</v>
      </c>
      <c r="C868" s="47" t="s">
        <v>1166</v>
      </c>
      <c r="D868" s="48" t="s">
        <v>21</v>
      </c>
      <c r="E868" s="254"/>
      <c r="F868" s="254"/>
      <c r="G868" s="254"/>
      <c r="H868" s="254"/>
      <c r="I868" s="254"/>
      <c r="J868" s="254"/>
    </row>
    <row r="869" spans="2:10" x14ac:dyDescent="0.35">
      <c r="B869" s="39" t="s">
        <v>41</v>
      </c>
      <c r="C869" s="47" t="s">
        <v>1167</v>
      </c>
      <c r="D869" s="48" t="s">
        <v>21</v>
      </c>
      <c r="E869" s="254"/>
      <c r="F869" s="254"/>
      <c r="G869" s="254"/>
      <c r="H869" s="254"/>
      <c r="I869" s="254"/>
      <c r="J869" s="254"/>
    </row>
    <row r="870" spans="2:10" x14ac:dyDescent="0.35">
      <c r="B870" s="39" t="s">
        <v>41</v>
      </c>
      <c r="C870" s="47" t="s">
        <v>1168</v>
      </c>
      <c r="D870" s="48" t="s">
        <v>21</v>
      </c>
      <c r="E870" s="254"/>
      <c r="F870" s="254"/>
      <c r="G870" s="254"/>
      <c r="H870" s="254"/>
      <c r="I870" s="254"/>
      <c r="J870" s="254"/>
    </row>
    <row r="871" spans="2:10" x14ac:dyDescent="0.35">
      <c r="B871" s="39" t="s">
        <v>41</v>
      </c>
      <c r="C871" s="47" t="s">
        <v>1169</v>
      </c>
      <c r="D871" s="48" t="s">
        <v>21</v>
      </c>
      <c r="E871" s="254"/>
      <c r="F871" s="254"/>
      <c r="G871" s="254"/>
      <c r="H871" s="254"/>
      <c r="I871" s="254"/>
      <c r="J871" s="254"/>
    </row>
    <row r="872" spans="2:10" x14ac:dyDescent="0.35">
      <c r="B872" s="39" t="s">
        <v>41</v>
      </c>
      <c r="C872" s="47" t="s">
        <v>1170</v>
      </c>
      <c r="D872" s="48" t="s">
        <v>21</v>
      </c>
      <c r="E872" s="254"/>
      <c r="F872" s="254"/>
      <c r="G872" s="254"/>
      <c r="H872" s="254"/>
      <c r="I872" s="254"/>
      <c r="J872" s="254"/>
    </row>
    <row r="873" spans="2:10" x14ac:dyDescent="0.35">
      <c r="B873" s="39" t="s">
        <v>41</v>
      </c>
      <c r="C873" s="47" t="s">
        <v>1171</v>
      </c>
      <c r="D873" s="48" t="s">
        <v>21</v>
      </c>
      <c r="E873" s="254"/>
      <c r="F873" s="254"/>
      <c r="G873" s="254"/>
      <c r="H873" s="254"/>
      <c r="I873" s="254"/>
      <c r="J873" s="254"/>
    </row>
    <row r="874" spans="2:10" x14ac:dyDescent="0.35">
      <c r="B874" s="39" t="s">
        <v>41</v>
      </c>
      <c r="C874" s="47" t="s">
        <v>1172</v>
      </c>
      <c r="D874" s="48" t="s">
        <v>21</v>
      </c>
      <c r="E874" s="254"/>
      <c r="F874" s="254"/>
      <c r="G874" s="254"/>
      <c r="H874" s="254"/>
      <c r="I874" s="254"/>
      <c r="J874" s="254"/>
    </row>
    <row r="875" spans="2:10" x14ac:dyDescent="0.35">
      <c r="B875" s="39" t="s">
        <v>41</v>
      </c>
      <c r="C875" s="47" t="s">
        <v>1173</v>
      </c>
      <c r="D875" s="48" t="s">
        <v>21</v>
      </c>
      <c r="E875" s="254"/>
      <c r="F875" s="254"/>
      <c r="G875" s="254"/>
      <c r="H875" s="254"/>
      <c r="I875" s="254"/>
      <c r="J875" s="254"/>
    </row>
    <row r="876" spans="2:10" x14ac:dyDescent="0.35">
      <c r="B876" s="39" t="s">
        <v>41</v>
      </c>
      <c r="C876" s="47" t="s">
        <v>1174</v>
      </c>
      <c r="D876" s="48" t="s">
        <v>21</v>
      </c>
      <c r="E876" s="254"/>
      <c r="F876" s="254"/>
      <c r="G876" s="254"/>
      <c r="H876" s="254"/>
      <c r="I876" s="254"/>
      <c r="J876" s="254"/>
    </row>
    <row r="877" spans="2:10" x14ac:dyDescent="0.35">
      <c r="B877" s="39" t="s">
        <v>41</v>
      </c>
      <c r="C877" s="47" t="s">
        <v>1175</v>
      </c>
      <c r="D877" s="48" t="s">
        <v>21</v>
      </c>
      <c r="E877" s="254"/>
      <c r="F877" s="254"/>
      <c r="G877" s="254"/>
      <c r="H877" s="254"/>
      <c r="I877" s="254"/>
      <c r="J877" s="254"/>
    </row>
    <row r="878" spans="2:10" x14ac:dyDescent="0.35">
      <c r="B878" s="39" t="s">
        <v>41</v>
      </c>
      <c r="C878" s="47" t="s">
        <v>1176</v>
      </c>
      <c r="D878" s="48" t="s">
        <v>21</v>
      </c>
      <c r="E878" s="254"/>
      <c r="F878" s="254"/>
      <c r="G878" s="254"/>
      <c r="H878" s="254"/>
      <c r="I878" s="254"/>
      <c r="J878" s="254"/>
    </row>
    <row r="879" spans="2:10" x14ac:dyDescent="0.35">
      <c r="B879" s="39" t="s">
        <v>41</v>
      </c>
      <c r="C879" s="47" t="s">
        <v>1177</v>
      </c>
      <c r="D879" s="48" t="s">
        <v>21</v>
      </c>
      <c r="E879" s="254"/>
      <c r="F879" s="254"/>
      <c r="G879" s="254"/>
      <c r="H879" s="254"/>
      <c r="I879" s="254"/>
      <c r="J879" s="254"/>
    </row>
    <row r="880" spans="2:10" x14ac:dyDescent="0.35">
      <c r="B880" s="39" t="s">
        <v>41</v>
      </c>
      <c r="C880" s="47" t="s">
        <v>1178</v>
      </c>
      <c r="D880" s="48" t="s">
        <v>21</v>
      </c>
      <c r="E880" s="254"/>
      <c r="F880" s="254"/>
      <c r="G880" s="254"/>
      <c r="H880" s="254"/>
      <c r="I880" s="254"/>
      <c r="J880" s="254"/>
    </row>
    <row r="881" spans="2:10" x14ac:dyDescent="0.35">
      <c r="B881" s="39" t="s">
        <v>41</v>
      </c>
      <c r="C881" s="47" t="s">
        <v>1179</v>
      </c>
      <c r="D881" s="48" t="s">
        <v>21</v>
      </c>
      <c r="E881" s="254"/>
      <c r="F881" s="254"/>
      <c r="G881" s="254"/>
      <c r="H881" s="254"/>
      <c r="I881" s="254"/>
      <c r="J881" s="254"/>
    </row>
    <row r="882" spans="2:10" x14ac:dyDescent="0.35">
      <c r="B882" s="39" t="s">
        <v>41</v>
      </c>
      <c r="C882" s="47" t="s">
        <v>1180</v>
      </c>
      <c r="D882" s="48" t="s">
        <v>21</v>
      </c>
      <c r="E882" s="254"/>
      <c r="F882" s="254"/>
      <c r="G882" s="254"/>
      <c r="H882" s="254"/>
      <c r="I882" s="254"/>
      <c r="J882" s="254"/>
    </row>
    <row r="883" spans="2:10" x14ac:dyDescent="0.35">
      <c r="B883" s="39" t="s">
        <v>41</v>
      </c>
      <c r="C883" s="47" t="s">
        <v>1181</v>
      </c>
      <c r="D883" s="48" t="s">
        <v>21</v>
      </c>
      <c r="E883" s="254"/>
      <c r="F883" s="254"/>
      <c r="G883" s="254"/>
      <c r="H883" s="254"/>
      <c r="I883" s="254"/>
      <c r="J883" s="254"/>
    </row>
    <row r="884" spans="2:10" x14ac:dyDescent="0.35">
      <c r="B884" s="39" t="s">
        <v>41</v>
      </c>
      <c r="C884" s="47" t="s">
        <v>1182</v>
      </c>
      <c r="D884" s="48" t="s">
        <v>21</v>
      </c>
      <c r="E884" s="254"/>
      <c r="F884" s="254"/>
      <c r="G884" s="254"/>
      <c r="H884" s="254"/>
      <c r="I884" s="254"/>
      <c r="J884" s="254"/>
    </row>
    <row r="885" spans="2:10" x14ac:dyDescent="0.35">
      <c r="B885" s="39" t="s">
        <v>41</v>
      </c>
      <c r="C885" s="47" t="s">
        <v>1183</v>
      </c>
      <c r="D885" s="48" t="s">
        <v>21</v>
      </c>
      <c r="E885" s="254"/>
      <c r="F885" s="254"/>
      <c r="G885" s="254"/>
      <c r="H885" s="254"/>
      <c r="I885" s="254"/>
      <c r="J885" s="254"/>
    </row>
    <row r="886" spans="2:10" ht="29" x14ac:dyDescent="0.35">
      <c r="B886" s="39" t="s">
        <v>41</v>
      </c>
      <c r="C886" s="47" t="s">
        <v>1184</v>
      </c>
      <c r="D886" s="48" t="s">
        <v>21</v>
      </c>
      <c r="E886" s="254"/>
      <c r="F886" s="254"/>
      <c r="G886" s="254"/>
      <c r="H886" s="254"/>
      <c r="I886" s="254"/>
      <c r="J886" s="254"/>
    </row>
    <row r="887" spans="2:10" x14ac:dyDescent="0.35">
      <c r="B887" s="39" t="s">
        <v>41</v>
      </c>
      <c r="C887" s="47" t="s">
        <v>1185</v>
      </c>
      <c r="D887" s="48" t="s">
        <v>21</v>
      </c>
      <c r="E887" s="254"/>
      <c r="F887" s="254"/>
      <c r="G887" s="254"/>
      <c r="H887" s="254"/>
      <c r="I887" s="254"/>
      <c r="J887" s="254"/>
    </row>
    <row r="888" spans="2:10" x14ac:dyDescent="0.35">
      <c r="B888" s="39" t="s">
        <v>41</v>
      </c>
      <c r="C888" s="47" t="s">
        <v>1186</v>
      </c>
      <c r="D888" s="48" t="s">
        <v>21</v>
      </c>
      <c r="E888" s="254"/>
      <c r="F888" s="254"/>
      <c r="G888" s="254"/>
      <c r="H888" s="254"/>
      <c r="I888" s="254"/>
      <c r="J888" s="254"/>
    </row>
    <row r="889" spans="2:10" x14ac:dyDescent="0.35">
      <c r="B889" s="39" t="s">
        <v>41</v>
      </c>
      <c r="C889" s="47" t="s">
        <v>1187</v>
      </c>
      <c r="D889" s="48" t="s">
        <v>21</v>
      </c>
      <c r="E889" s="254"/>
      <c r="F889" s="254"/>
      <c r="G889" s="254"/>
      <c r="H889" s="254"/>
      <c r="I889" s="254"/>
      <c r="J889" s="254"/>
    </row>
    <row r="890" spans="2:10" x14ac:dyDescent="0.35">
      <c r="B890" s="39" t="s">
        <v>41</v>
      </c>
      <c r="C890" s="47" t="s">
        <v>1188</v>
      </c>
      <c r="D890" s="48" t="s">
        <v>21</v>
      </c>
      <c r="E890" s="254"/>
      <c r="F890" s="254"/>
      <c r="G890" s="254"/>
      <c r="H890" s="254"/>
      <c r="I890" s="254"/>
      <c r="J890" s="254"/>
    </row>
    <row r="891" spans="2:10" x14ac:dyDescent="0.35">
      <c r="B891" s="39" t="s">
        <v>41</v>
      </c>
      <c r="C891" s="47" t="s">
        <v>1189</v>
      </c>
      <c r="D891" s="48" t="s">
        <v>21</v>
      </c>
      <c r="E891" s="254"/>
      <c r="F891" s="254"/>
      <c r="G891" s="254"/>
      <c r="H891" s="254"/>
      <c r="I891" s="254"/>
      <c r="J891" s="254"/>
    </row>
    <row r="892" spans="2:10" x14ac:dyDescent="0.35">
      <c r="B892" s="39" t="s">
        <v>41</v>
      </c>
      <c r="C892" s="47" t="s">
        <v>1190</v>
      </c>
      <c r="D892" s="48" t="s">
        <v>21</v>
      </c>
      <c r="E892" s="254"/>
      <c r="F892" s="254"/>
      <c r="G892" s="254"/>
      <c r="H892" s="254"/>
      <c r="I892" s="254"/>
      <c r="J892" s="254"/>
    </row>
    <row r="893" spans="2:10" x14ac:dyDescent="0.35">
      <c r="B893" s="39" t="s">
        <v>41</v>
      </c>
      <c r="C893" s="47" t="s">
        <v>1191</v>
      </c>
      <c r="D893" s="48" t="s">
        <v>21</v>
      </c>
      <c r="E893" s="254"/>
      <c r="F893" s="254"/>
      <c r="G893" s="254"/>
      <c r="H893" s="254"/>
      <c r="I893" s="254"/>
      <c r="J893" s="254"/>
    </row>
    <row r="894" spans="2:10" x14ac:dyDescent="0.35">
      <c r="B894" s="39" t="s">
        <v>41</v>
      </c>
      <c r="C894" s="47" t="s">
        <v>1192</v>
      </c>
      <c r="D894" s="48" t="s">
        <v>21</v>
      </c>
      <c r="E894" s="254"/>
      <c r="F894" s="254"/>
      <c r="G894" s="254"/>
      <c r="H894" s="254"/>
      <c r="I894" s="254"/>
      <c r="J894" s="254"/>
    </row>
    <row r="895" spans="2:10" x14ac:dyDescent="0.35">
      <c r="B895" s="39" t="s">
        <v>41</v>
      </c>
      <c r="C895" s="47" t="s">
        <v>1193</v>
      </c>
      <c r="D895" s="48" t="s">
        <v>21</v>
      </c>
      <c r="E895" s="254"/>
      <c r="F895" s="254"/>
      <c r="G895" s="254"/>
      <c r="H895" s="254"/>
      <c r="I895" s="254"/>
      <c r="J895" s="254"/>
    </row>
    <row r="896" spans="2:10" ht="43.5" x14ac:dyDescent="0.35">
      <c r="B896" s="39" t="s">
        <v>41</v>
      </c>
      <c r="C896" s="47" t="s">
        <v>1194</v>
      </c>
      <c r="D896" s="48" t="s">
        <v>21</v>
      </c>
      <c r="E896" s="254"/>
      <c r="F896" s="254"/>
      <c r="G896" s="254"/>
      <c r="H896" s="254"/>
      <c r="I896" s="254"/>
      <c r="J896" s="254"/>
    </row>
    <row r="897" spans="2:10" x14ac:dyDescent="0.35">
      <c r="B897" s="39" t="s">
        <v>41</v>
      </c>
      <c r="C897" s="47" t="s">
        <v>1195</v>
      </c>
      <c r="D897" s="48" t="s">
        <v>21</v>
      </c>
      <c r="E897" s="254"/>
      <c r="F897" s="254"/>
      <c r="G897" s="254"/>
      <c r="H897" s="254"/>
      <c r="I897" s="254"/>
      <c r="J897" s="254"/>
    </row>
    <row r="898" spans="2:10" x14ac:dyDescent="0.35">
      <c r="B898" s="39" t="s">
        <v>41</v>
      </c>
      <c r="C898" s="47" t="s">
        <v>1196</v>
      </c>
      <c r="D898" s="48" t="s">
        <v>21</v>
      </c>
      <c r="E898" s="254"/>
      <c r="F898" s="254"/>
      <c r="G898" s="254"/>
      <c r="H898" s="254"/>
      <c r="I898" s="254"/>
      <c r="J898" s="254"/>
    </row>
    <row r="899" spans="2:10" ht="29" x14ac:dyDescent="0.35">
      <c r="B899" s="39" t="s">
        <v>41</v>
      </c>
      <c r="C899" s="47" t="s">
        <v>1197</v>
      </c>
      <c r="D899" s="48" t="s">
        <v>21</v>
      </c>
      <c r="E899" s="254"/>
      <c r="F899" s="254"/>
      <c r="G899" s="254"/>
      <c r="H899" s="254"/>
      <c r="I899" s="254"/>
      <c r="J899" s="254"/>
    </row>
    <row r="900" spans="2:10" x14ac:dyDescent="0.35">
      <c r="B900" s="39" t="s">
        <v>41</v>
      </c>
      <c r="C900" s="47" t="s">
        <v>1198</v>
      </c>
      <c r="D900" s="48" t="s">
        <v>21</v>
      </c>
      <c r="E900" s="254"/>
      <c r="F900" s="254"/>
      <c r="G900" s="254"/>
      <c r="H900" s="254"/>
      <c r="I900" s="254"/>
      <c r="J900" s="254"/>
    </row>
    <row r="901" spans="2:10" ht="29" x14ac:dyDescent="0.35">
      <c r="B901" s="39" t="s">
        <v>41</v>
      </c>
      <c r="C901" s="47" t="s">
        <v>1199</v>
      </c>
      <c r="D901" s="48" t="s">
        <v>21</v>
      </c>
      <c r="E901" s="254"/>
      <c r="F901" s="254"/>
      <c r="G901" s="254"/>
      <c r="H901" s="254"/>
      <c r="I901" s="254"/>
      <c r="J901" s="254"/>
    </row>
    <row r="902" spans="2:10" ht="29" x14ac:dyDescent="0.35">
      <c r="B902" s="39" t="s">
        <v>41</v>
      </c>
      <c r="C902" s="47" t="s">
        <v>1200</v>
      </c>
      <c r="D902" s="48" t="s">
        <v>21</v>
      </c>
      <c r="E902" s="254"/>
      <c r="F902" s="254"/>
      <c r="G902" s="254"/>
      <c r="H902" s="254"/>
      <c r="I902" s="254"/>
      <c r="J902" s="254"/>
    </row>
    <row r="903" spans="2:10" x14ac:dyDescent="0.35">
      <c r="B903" s="39" t="s">
        <v>41</v>
      </c>
      <c r="C903" s="47" t="s">
        <v>1201</v>
      </c>
      <c r="D903" s="48" t="s">
        <v>21</v>
      </c>
      <c r="E903" s="254"/>
      <c r="F903" s="254"/>
      <c r="G903" s="254"/>
      <c r="H903" s="254"/>
      <c r="I903" s="254"/>
      <c r="J903" s="254"/>
    </row>
    <row r="904" spans="2:10" ht="29" x14ac:dyDescent="0.35">
      <c r="B904" s="39" t="s">
        <v>41</v>
      </c>
      <c r="C904" s="47" t="s">
        <v>1202</v>
      </c>
      <c r="D904" s="48" t="s">
        <v>21</v>
      </c>
      <c r="E904" s="254"/>
      <c r="F904" s="254"/>
      <c r="G904" s="254"/>
      <c r="H904" s="254"/>
      <c r="I904" s="254"/>
      <c r="J904" s="254"/>
    </row>
    <row r="905" spans="2:10" x14ac:dyDescent="0.35">
      <c r="B905" s="39" t="s">
        <v>41</v>
      </c>
      <c r="C905" s="47" t="s">
        <v>1203</v>
      </c>
      <c r="D905" s="48" t="s">
        <v>21</v>
      </c>
      <c r="E905" s="254"/>
      <c r="F905" s="254"/>
      <c r="G905" s="254"/>
      <c r="H905" s="254"/>
      <c r="I905" s="254"/>
      <c r="J905" s="254"/>
    </row>
    <row r="906" spans="2:10" x14ac:dyDescent="0.35">
      <c r="B906" s="39" t="s">
        <v>41</v>
      </c>
      <c r="C906" s="47" t="s">
        <v>1204</v>
      </c>
      <c r="D906" s="48" t="s">
        <v>21</v>
      </c>
      <c r="E906" s="254"/>
      <c r="F906" s="254"/>
      <c r="G906" s="254"/>
      <c r="H906" s="254"/>
      <c r="I906" s="254"/>
      <c r="J906" s="254"/>
    </row>
    <row r="907" spans="2:10" x14ac:dyDescent="0.35">
      <c r="B907" s="39" t="s">
        <v>41</v>
      </c>
      <c r="C907" s="47" t="s">
        <v>1205</v>
      </c>
      <c r="D907" s="48" t="s">
        <v>21</v>
      </c>
      <c r="E907" s="254"/>
      <c r="F907" s="254"/>
      <c r="G907" s="254"/>
      <c r="H907" s="254"/>
      <c r="I907" s="254"/>
      <c r="J907" s="254"/>
    </row>
    <row r="908" spans="2:10" x14ac:dyDescent="0.35">
      <c r="B908" s="39" t="s">
        <v>41</v>
      </c>
      <c r="C908" s="47" t="s">
        <v>1206</v>
      </c>
      <c r="D908" s="48" t="s">
        <v>21</v>
      </c>
      <c r="E908" s="254"/>
      <c r="F908" s="254"/>
      <c r="G908" s="254"/>
      <c r="H908" s="254"/>
      <c r="I908" s="254"/>
      <c r="J908" s="254"/>
    </row>
    <row r="909" spans="2:10" x14ac:dyDescent="0.35">
      <c r="B909" s="39" t="s">
        <v>41</v>
      </c>
      <c r="C909" s="47" t="s">
        <v>1207</v>
      </c>
      <c r="D909" s="48" t="s">
        <v>21</v>
      </c>
      <c r="E909" s="254"/>
      <c r="F909" s="254"/>
      <c r="G909" s="254"/>
      <c r="H909" s="254"/>
      <c r="I909" s="254"/>
      <c r="J909" s="254"/>
    </row>
    <row r="910" spans="2:10" x14ac:dyDescent="0.35">
      <c r="B910" s="39" t="s">
        <v>41</v>
      </c>
      <c r="C910" s="47" t="s">
        <v>1208</v>
      </c>
      <c r="D910" s="48" t="s">
        <v>21</v>
      </c>
      <c r="E910" s="254"/>
      <c r="F910" s="254"/>
      <c r="G910" s="254"/>
      <c r="H910" s="254"/>
      <c r="I910" s="254"/>
      <c r="J910" s="254"/>
    </row>
    <row r="911" spans="2:10" x14ac:dyDescent="0.35">
      <c r="B911" s="39" t="s">
        <v>41</v>
      </c>
      <c r="C911" s="47" t="s">
        <v>1209</v>
      </c>
      <c r="D911" s="48" t="s">
        <v>21</v>
      </c>
      <c r="E911" s="254"/>
      <c r="F911" s="254"/>
      <c r="G911" s="254"/>
      <c r="H911" s="254"/>
      <c r="I911" s="254"/>
      <c r="J911" s="254"/>
    </row>
    <row r="912" spans="2:10" x14ac:dyDescent="0.35">
      <c r="B912" s="39" t="s">
        <v>42</v>
      </c>
      <c r="C912" s="47" t="s">
        <v>1210</v>
      </c>
      <c r="D912" s="48" t="s">
        <v>32</v>
      </c>
      <c r="E912" s="254"/>
      <c r="F912" s="254"/>
      <c r="G912" s="254"/>
      <c r="H912" s="254"/>
      <c r="I912" s="254"/>
      <c r="J912" s="254"/>
    </row>
    <row r="913" spans="2:10" x14ac:dyDescent="0.35">
      <c r="B913" s="39" t="s">
        <v>42</v>
      </c>
      <c r="C913" s="47" t="s">
        <v>1211</v>
      </c>
      <c r="D913" s="48" t="s">
        <v>32</v>
      </c>
      <c r="E913" s="254"/>
      <c r="F913" s="254"/>
      <c r="G913" s="254"/>
      <c r="H913" s="254"/>
      <c r="I913" s="254"/>
      <c r="J913" s="254"/>
    </row>
    <row r="914" spans="2:10" x14ac:dyDescent="0.35">
      <c r="B914" s="39" t="s">
        <v>42</v>
      </c>
      <c r="C914" s="47" t="s">
        <v>1212</v>
      </c>
      <c r="D914" s="48" t="s">
        <v>32</v>
      </c>
      <c r="E914" s="254"/>
      <c r="F914" s="254"/>
      <c r="G914" s="254"/>
      <c r="H914" s="254"/>
      <c r="I914" s="254"/>
      <c r="J914" s="254"/>
    </row>
    <row r="915" spans="2:10" x14ac:dyDescent="0.35">
      <c r="B915" s="39" t="s">
        <v>42</v>
      </c>
      <c r="C915" s="47" t="s">
        <v>1213</v>
      </c>
      <c r="D915" s="48" t="s">
        <v>32</v>
      </c>
      <c r="E915" s="254"/>
      <c r="F915" s="254"/>
      <c r="G915" s="254"/>
      <c r="H915" s="254"/>
      <c r="I915" s="254"/>
      <c r="J915" s="254"/>
    </row>
    <row r="916" spans="2:10" x14ac:dyDescent="0.35">
      <c r="B916" s="39" t="s">
        <v>42</v>
      </c>
      <c r="C916" s="47" t="s">
        <v>1214</v>
      </c>
      <c r="D916" s="48" t="s">
        <v>32</v>
      </c>
      <c r="E916" s="254"/>
      <c r="F916" s="254"/>
      <c r="G916" s="254"/>
      <c r="H916" s="254"/>
      <c r="I916" s="254"/>
      <c r="J916" s="254"/>
    </row>
    <row r="917" spans="2:10" x14ac:dyDescent="0.35">
      <c r="B917" s="39" t="s">
        <v>42</v>
      </c>
      <c r="C917" s="47" t="s">
        <v>1215</v>
      </c>
      <c r="D917" s="48" t="s">
        <v>32</v>
      </c>
      <c r="E917" s="254"/>
      <c r="F917" s="254"/>
      <c r="G917" s="254"/>
      <c r="H917" s="254"/>
      <c r="I917" s="254"/>
      <c r="J917" s="254"/>
    </row>
    <row r="918" spans="2:10" x14ac:dyDescent="0.35">
      <c r="B918" s="39" t="s">
        <v>42</v>
      </c>
      <c r="C918" s="47" t="s">
        <v>1216</v>
      </c>
      <c r="D918" s="48" t="s">
        <v>32</v>
      </c>
      <c r="E918" s="254"/>
      <c r="F918" s="254"/>
      <c r="G918" s="254"/>
      <c r="H918" s="254"/>
      <c r="I918" s="254"/>
      <c r="J918" s="254"/>
    </row>
    <row r="919" spans="2:10" ht="29" x14ac:dyDescent="0.35">
      <c r="B919" s="39" t="s">
        <v>42</v>
      </c>
      <c r="C919" s="47" t="s">
        <v>1217</v>
      </c>
      <c r="D919" s="48" t="s">
        <v>32</v>
      </c>
      <c r="E919" s="254"/>
      <c r="F919" s="254"/>
      <c r="G919" s="254"/>
      <c r="H919" s="254"/>
      <c r="I919" s="254"/>
      <c r="J919" s="254"/>
    </row>
    <row r="920" spans="2:10" ht="29" x14ac:dyDescent="0.35">
      <c r="B920" s="39" t="s">
        <v>42</v>
      </c>
      <c r="C920" s="47" t="s">
        <v>1218</v>
      </c>
      <c r="D920" s="48" t="s">
        <v>32</v>
      </c>
      <c r="E920" s="254"/>
      <c r="F920" s="254"/>
      <c r="G920" s="254"/>
      <c r="H920" s="254"/>
      <c r="I920" s="254"/>
      <c r="J920" s="254"/>
    </row>
    <row r="921" spans="2:10" ht="29" x14ac:dyDescent="0.35">
      <c r="B921" s="39" t="s">
        <v>42</v>
      </c>
      <c r="C921" s="47" t="s">
        <v>1219</v>
      </c>
      <c r="D921" s="48" t="s">
        <v>32</v>
      </c>
      <c r="E921" s="254"/>
      <c r="F921" s="254"/>
      <c r="G921" s="254"/>
      <c r="H921" s="254"/>
      <c r="I921" s="254"/>
      <c r="J921" s="254"/>
    </row>
    <row r="922" spans="2:10" x14ac:dyDescent="0.35">
      <c r="B922" s="39" t="s">
        <v>42</v>
      </c>
      <c r="C922" s="47" t="s">
        <v>1220</v>
      </c>
      <c r="D922" s="48" t="s">
        <v>32</v>
      </c>
      <c r="E922" s="254"/>
      <c r="F922" s="254"/>
      <c r="G922" s="254"/>
      <c r="H922" s="254"/>
      <c r="I922" s="254"/>
      <c r="J922" s="254"/>
    </row>
    <row r="923" spans="2:10" x14ac:dyDescent="0.35">
      <c r="B923" s="39" t="s">
        <v>42</v>
      </c>
      <c r="C923" s="47" t="s">
        <v>1221</v>
      </c>
      <c r="D923" s="48" t="s">
        <v>32</v>
      </c>
      <c r="E923" s="254"/>
      <c r="F923" s="254"/>
      <c r="G923" s="254"/>
      <c r="H923" s="254"/>
      <c r="I923" s="254"/>
      <c r="J923" s="254"/>
    </row>
    <row r="924" spans="2:10" x14ac:dyDescent="0.35">
      <c r="B924" s="39" t="s">
        <v>42</v>
      </c>
      <c r="C924" s="47" t="s">
        <v>1222</v>
      </c>
      <c r="D924" s="48" t="s">
        <v>32</v>
      </c>
      <c r="E924" s="254"/>
      <c r="F924" s="254"/>
      <c r="G924" s="254"/>
      <c r="H924" s="254"/>
      <c r="I924" s="254"/>
      <c r="J924" s="254"/>
    </row>
    <row r="925" spans="2:10" x14ac:dyDescent="0.35">
      <c r="B925" s="39" t="s">
        <v>42</v>
      </c>
      <c r="C925" s="47" t="s">
        <v>1223</v>
      </c>
      <c r="D925" s="48" t="s">
        <v>32</v>
      </c>
      <c r="E925" s="254"/>
      <c r="F925" s="254"/>
      <c r="G925" s="254"/>
      <c r="H925" s="254"/>
      <c r="I925" s="254"/>
      <c r="J925" s="254"/>
    </row>
    <row r="926" spans="2:10" x14ac:dyDescent="0.35">
      <c r="B926" s="39" t="s">
        <v>42</v>
      </c>
      <c r="C926" s="47" t="s">
        <v>1224</v>
      </c>
      <c r="D926" s="48" t="s">
        <v>32</v>
      </c>
      <c r="E926" s="254"/>
      <c r="F926" s="254"/>
      <c r="G926" s="254"/>
      <c r="H926" s="254"/>
      <c r="I926" s="254"/>
      <c r="J926" s="254"/>
    </row>
    <row r="927" spans="2:10" x14ac:dyDescent="0.35">
      <c r="B927" s="39" t="s">
        <v>42</v>
      </c>
      <c r="C927" s="47" t="s">
        <v>1225</v>
      </c>
      <c r="D927" s="48" t="s">
        <v>32</v>
      </c>
      <c r="E927" s="254"/>
      <c r="F927" s="254"/>
      <c r="G927" s="254"/>
      <c r="H927" s="254"/>
      <c r="I927" s="254"/>
      <c r="J927" s="254"/>
    </row>
    <row r="928" spans="2:10" x14ac:dyDescent="0.35">
      <c r="B928" s="39" t="s">
        <v>42</v>
      </c>
      <c r="C928" s="47" t="s">
        <v>1226</v>
      </c>
      <c r="D928" s="48" t="s">
        <v>32</v>
      </c>
      <c r="E928" s="254"/>
      <c r="F928" s="254"/>
      <c r="G928" s="254"/>
      <c r="H928" s="254"/>
      <c r="I928" s="254"/>
      <c r="J928" s="254"/>
    </row>
    <row r="929" spans="2:10" x14ac:dyDescent="0.35">
      <c r="B929" s="39" t="s">
        <v>42</v>
      </c>
      <c r="C929" s="47" t="s">
        <v>1227</v>
      </c>
      <c r="D929" s="48" t="s">
        <v>32</v>
      </c>
      <c r="E929" s="254"/>
      <c r="F929" s="254"/>
      <c r="G929" s="254"/>
      <c r="H929" s="254"/>
      <c r="I929" s="254"/>
      <c r="J929" s="254"/>
    </row>
    <row r="930" spans="2:10" x14ac:dyDescent="0.35">
      <c r="B930" s="39" t="s">
        <v>44</v>
      </c>
      <c r="C930" s="47" t="s">
        <v>1228</v>
      </c>
      <c r="D930" s="48" t="s">
        <v>32</v>
      </c>
      <c r="E930" s="254"/>
      <c r="F930" s="254"/>
      <c r="G930" s="254"/>
      <c r="H930" s="254"/>
      <c r="I930" s="254"/>
      <c r="J930" s="254"/>
    </row>
    <row r="931" spans="2:10" x14ac:dyDescent="0.35">
      <c r="B931" s="39" t="s">
        <v>1229</v>
      </c>
      <c r="C931" s="47" t="s">
        <v>1230</v>
      </c>
      <c r="D931" s="48" t="s">
        <v>21</v>
      </c>
      <c r="E931" s="254"/>
      <c r="F931" s="254"/>
      <c r="G931" s="254"/>
      <c r="H931" s="254"/>
      <c r="I931" s="254"/>
      <c r="J931" s="254"/>
    </row>
    <row r="932" spans="2:10" ht="29" x14ac:dyDescent="0.35">
      <c r="B932" s="39" t="s">
        <v>48</v>
      </c>
      <c r="C932" s="47" t="s">
        <v>1231</v>
      </c>
      <c r="D932" s="48" t="s">
        <v>32</v>
      </c>
      <c r="E932" s="254"/>
      <c r="F932" s="254"/>
      <c r="G932" s="254"/>
      <c r="H932" s="254"/>
      <c r="I932" s="254"/>
      <c r="J932" s="254"/>
    </row>
    <row r="933" spans="2:10" ht="29" x14ac:dyDescent="0.35">
      <c r="B933" s="39" t="s">
        <v>48</v>
      </c>
      <c r="C933" s="47" t="s">
        <v>1232</v>
      </c>
      <c r="D933" s="48" t="s">
        <v>32</v>
      </c>
      <c r="E933" s="254"/>
      <c r="F933" s="254"/>
      <c r="G933" s="254"/>
      <c r="H933" s="254"/>
      <c r="I933" s="254"/>
      <c r="J933" s="254"/>
    </row>
    <row r="934" spans="2:10" ht="43.5" x14ac:dyDescent="0.35">
      <c r="B934" s="39" t="s">
        <v>48</v>
      </c>
      <c r="C934" s="47" t="s">
        <v>1233</v>
      </c>
      <c r="D934" s="48" t="s">
        <v>32</v>
      </c>
      <c r="E934" s="254"/>
      <c r="F934" s="254"/>
      <c r="G934" s="254"/>
      <c r="H934" s="254"/>
      <c r="I934" s="254"/>
      <c r="J934" s="254"/>
    </row>
    <row r="935" spans="2:10" x14ac:dyDescent="0.35">
      <c r="B935" s="39" t="s">
        <v>48</v>
      </c>
      <c r="C935" s="47" t="s">
        <v>1234</v>
      </c>
      <c r="D935" s="48" t="s">
        <v>32</v>
      </c>
      <c r="E935" s="254"/>
      <c r="F935" s="254"/>
      <c r="G935" s="254"/>
      <c r="H935" s="254"/>
      <c r="I935" s="254"/>
      <c r="J935" s="254"/>
    </row>
    <row r="936" spans="2:10" x14ac:dyDescent="0.35">
      <c r="B936" s="39" t="s">
        <v>48</v>
      </c>
      <c r="C936" s="47" t="s">
        <v>1235</v>
      </c>
      <c r="D936" s="48" t="s">
        <v>32</v>
      </c>
      <c r="E936" s="254"/>
      <c r="F936" s="254"/>
      <c r="G936" s="254"/>
      <c r="H936" s="254"/>
      <c r="I936" s="254"/>
      <c r="J936" s="254"/>
    </row>
    <row r="937" spans="2:10" ht="29" x14ac:dyDescent="0.35">
      <c r="B937" s="39" t="s">
        <v>48</v>
      </c>
      <c r="C937" s="47" t="s">
        <v>1236</v>
      </c>
      <c r="D937" s="48" t="s">
        <v>32</v>
      </c>
      <c r="E937" s="254"/>
      <c r="F937" s="254"/>
      <c r="G937" s="254"/>
      <c r="H937" s="254"/>
      <c r="I937" s="254"/>
      <c r="J937" s="254"/>
    </row>
    <row r="938" spans="2:10" x14ac:dyDescent="0.35">
      <c r="B938" s="39" t="s">
        <v>48</v>
      </c>
      <c r="C938" s="47" t="s">
        <v>1237</v>
      </c>
      <c r="D938" s="48" t="s">
        <v>32</v>
      </c>
      <c r="E938" s="254"/>
      <c r="F938" s="254"/>
      <c r="G938" s="254"/>
      <c r="H938" s="254"/>
      <c r="I938" s="254"/>
      <c r="J938" s="254"/>
    </row>
    <row r="939" spans="2:10" x14ac:dyDescent="0.35">
      <c r="B939" s="39" t="s">
        <v>48</v>
      </c>
      <c r="C939" s="47" t="s">
        <v>1238</v>
      </c>
      <c r="D939" s="48" t="s">
        <v>32</v>
      </c>
      <c r="E939" s="254"/>
      <c r="F939" s="254"/>
      <c r="G939" s="254"/>
      <c r="H939" s="254"/>
      <c r="I939" s="254"/>
      <c r="J939" s="254"/>
    </row>
    <row r="940" spans="2:10" x14ac:dyDescent="0.35">
      <c r="B940" s="39" t="s">
        <v>48</v>
      </c>
      <c r="C940" s="47" t="s">
        <v>1239</v>
      </c>
      <c r="D940" s="48" t="s">
        <v>32</v>
      </c>
      <c r="E940" s="254"/>
      <c r="F940" s="254"/>
      <c r="G940" s="254"/>
      <c r="H940" s="254"/>
      <c r="I940" s="254"/>
      <c r="J940" s="254"/>
    </row>
    <row r="941" spans="2:10" x14ac:dyDescent="0.35">
      <c r="B941" s="39" t="s">
        <v>48</v>
      </c>
      <c r="C941" s="47" t="s">
        <v>1240</v>
      </c>
      <c r="D941" s="48" t="s">
        <v>32</v>
      </c>
      <c r="E941" s="254"/>
      <c r="F941" s="254"/>
      <c r="G941" s="254"/>
      <c r="H941" s="254"/>
      <c r="I941" s="254"/>
      <c r="J941" s="254"/>
    </row>
    <row r="942" spans="2:10" ht="29" x14ac:dyDescent="0.35">
      <c r="B942" s="39" t="s">
        <v>48</v>
      </c>
      <c r="C942" s="47" t="s">
        <v>1241</v>
      </c>
      <c r="D942" s="48" t="s">
        <v>32</v>
      </c>
      <c r="E942" s="254"/>
      <c r="F942" s="254"/>
      <c r="G942" s="254"/>
      <c r="H942" s="254"/>
      <c r="I942" s="254"/>
      <c r="J942" s="254"/>
    </row>
    <row r="943" spans="2:10" x14ac:dyDescent="0.35">
      <c r="B943" s="39" t="s">
        <v>48</v>
      </c>
      <c r="C943" s="47" t="s">
        <v>1242</v>
      </c>
      <c r="D943" s="48" t="s">
        <v>32</v>
      </c>
      <c r="E943" s="254"/>
      <c r="F943" s="254"/>
      <c r="G943" s="254"/>
      <c r="H943" s="254"/>
      <c r="I943" s="254"/>
      <c r="J943" s="254"/>
    </row>
    <row r="944" spans="2:10" x14ac:dyDescent="0.35">
      <c r="B944" s="39" t="s">
        <v>48</v>
      </c>
      <c r="C944" s="47" t="s">
        <v>1243</v>
      </c>
      <c r="D944" s="48" t="s">
        <v>32</v>
      </c>
      <c r="E944" s="254"/>
      <c r="F944" s="254"/>
      <c r="G944" s="254"/>
      <c r="H944" s="254"/>
      <c r="I944" s="254"/>
      <c r="J944" s="254"/>
    </row>
    <row r="945" spans="2:10" x14ac:dyDescent="0.35">
      <c r="B945" s="39" t="s">
        <v>48</v>
      </c>
      <c r="C945" s="47" t="s">
        <v>1244</v>
      </c>
      <c r="D945" s="48" t="s">
        <v>32</v>
      </c>
      <c r="E945" s="254"/>
      <c r="F945" s="254"/>
      <c r="G945" s="254"/>
      <c r="H945" s="254"/>
      <c r="I945" s="254"/>
      <c r="J945" s="254"/>
    </row>
    <row r="946" spans="2:10" x14ac:dyDescent="0.35">
      <c r="B946" s="39" t="s">
        <v>48</v>
      </c>
      <c r="C946" s="47" t="s">
        <v>1245</v>
      </c>
      <c r="D946" s="48" t="s">
        <v>32</v>
      </c>
      <c r="E946" s="254"/>
      <c r="F946" s="254"/>
      <c r="G946" s="254"/>
      <c r="H946" s="254"/>
      <c r="I946" s="254"/>
      <c r="J946" s="254"/>
    </row>
    <row r="947" spans="2:10" x14ac:dyDescent="0.35">
      <c r="B947" s="39" t="s">
        <v>48</v>
      </c>
      <c r="C947" s="47" t="s">
        <v>1246</v>
      </c>
      <c r="D947" s="48" t="s">
        <v>32</v>
      </c>
      <c r="E947" s="254"/>
      <c r="F947" s="254"/>
      <c r="G947" s="254"/>
      <c r="H947" s="254"/>
      <c r="I947" s="254"/>
      <c r="J947" s="254"/>
    </row>
    <row r="948" spans="2:10" x14ac:dyDescent="0.35">
      <c r="B948" s="39" t="s">
        <v>48</v>
      </c>
      <c r="C948" s="47" t="s">
        <v>1247</v>
      </c>
      <c r="D948" s="48" t="s">
        <v>32</v>
      </c>
      <c r="E948" s="254"/>
      <c r="F948" s="254"/>
      <c r="G948" s="254"/>
      <c r="H948" s="254"/>
      <c r="I948" s="254"/>
      <c r="J948" s="254"/>
    </row>
    <row r="949" spans="2:10" x14ac:dyDescent="0.35">
      <c r="B949" s="39" t="s">
        <v>48</v>
      </c>
      <c r="C949" s="47" t="s">
        <v>1248</v>
      </c>
      <c r="D949" s="48" t="s">
        <v>32</v>
      </c>
      <c r="E949" s="254"/>
      <c r="F949" s="254"/>
      <c r="G949" s="254"/>
      <c r="H949" s="254"/>
      <c r="I949" s="254"/>
      <c r="J949" s="254"/>
    </row>
    <row r="950" spans="2:10" x14ac:dyDescent="0.35">
      <c r="B950" s="39" t="s">
        <v>48</v>
      </c>
      <c r="C950" s="47" t="s">
        <v>1249</v>
      </c>
      <c r="D950" s="48" t="s">
        <v>32</v>
      </c>
      <c r="E950" s="254"/>
      <c r="F950" s="254"/>
      <c r="G950" s="254"/>
      <c r="H950" s="254"/>
      <c r="I950" s="254"/>
      <c r="J950" s="254"/>
    </row>
    <row r="951" spans="2:10" x14ac:dyDescent="0.35">
      <c r="B951" s="39" t="s">
        <v>48</v>
      </c>
      <c r="C951" s="47" t="s">
        <v>1250</v>
      </c>
      <c r="D951" s="48" t="s">
        <v>32</v>
      </c>
      <c r="E951" s="254"/>
      <c r="F951" s="254"/>
      <c r="G951" s="254"/>
      <c r="H951" s="254"/>
      <c r="I951" s="254"/>
      <c r="J951" s="254"/>
    </row>
    <row r="952" spans="2:10" x14ac:dyDescent="0.35">
      <c r="B952" s="39" t="s">
        <v>48</v>
      </c>
      <c r="C952" s="47" t="s">
        <v>1251</v>
      </c>
      <c r="D952" s="48" t="s">
        <v>32</v>
      </c>
      <c r="E952" s="254"/>
      <c r="F952" s="254"/>
      <c r="G952" s="254"/>
      <c r="H952" s="254"/>
      <c r="I952" s="254"/>
      <c r="J952" s="254"/>
    </row>
    <row r="953" spans="2:10" ht="29" x14ac:dyDescent="0.35">
      <c r="B953" s="39" t="s">
        <v>48</v>
      </c>
      <c r="C953" s="47" t="s">
        <v>1252</v>
      </c>
      <c r="D953" s="48" t="s">
        <v>32</v>
      </c>
      <c r="E953" s="254"/>
      <c r="F953" s="254"/>
      <c r="G953" s="254"/>
      <c r="H953" s="254"/>
      <c r="I953" s="254"/>
      <c r="J953" s="254"/>
    </row>
    <row r="954" spans="2:10" x14ac:dyDescent="0.35">
      <c r="B954" s="39" t="s">
        <v>48</v>
      </c>
      <c r="C954" s="47" t="s">
        <v>1253</v>
      </c>
      <c r="D954" s="48" t="s">
        <v>32</v>
      </c>
      <c r="E954" s="254"/>
      <c r="F954" s="254"/>
      <c r="G954" s="254"/>
      <c r="H954" s="254"/>
      <c r="I954" s="254"/>
      <c r="J954" s="254"/>
    </row>
    <row r="955" spans="2:10" x14ac:dyDescent="0.35">
      <c r="B955" s="39" t="s">
        <v>48</v>
      </c>
      <c r="C955" s="47" t="s">
        <v>1254</v>
      </c>
      <c r="D955" s="48" t="s">
        <v>32</v>
      </c>
      <c r="E955" s="254"/>
      <c r="F955" s="254"/>
      <c r="G955" s="254"/>
      <c r="H955" s="254"/>
      <c r="I955" s="254"/>
      <c r="J955" s="254"/>
    </row>
    <row r="956" spans="2:10" x14ac:dyDescent="0.35">
      <c r="B956" s="39" t="s">
        <v>48</v>
      </c>
      <c r="C956" s="47" t="s">
        <v>1255</v>
      </c>
      <c r="D956" s="48" t="s">
        <v>32</v>
      </c>
      <c r="E956" s="254"/>
      <c r="F956" s="254"/>
      <c r="G956" s="254"/>
      <c r="H956" s="254"/>
      <c r="I956" s="254"/>
      <c r="J956" s="254"/>
    </row>
    <row r="957" spans="2:10" x14ac:dyDescent="0.35">
      <c r="B957" s="39" t="s">
        <v>48</v>
      </c>
      <c r="C957" s="47" t="s">
        <v>1256</v>
      </c>
      <c r="D957" s="48" t="s">
        <v>32</v>
      </c>
      <c r="E957" s="254"/>
      <c r="F957" s="254"/>
      <c r="G957" s="254"/>
      <c r="H957" s="254"/>
      <c r="I957" s="254"/>
      <c r="J957" s="254"/>
    </row>
    <row r="958" spans="2:10" x14ac:dyDescent="0.35">
      <c r="B958" s="39" t="s">
        <v>48</v>
      </c>
      <c r="C958" s="47" t="s">
        <v>1257</v>
      </c>
      <c r="D958" s="48" t="s">
        <v>32</v>
      </c>
      <c r="E958" s="254"/>
      <c r="F958" s="254"/>
      <c r="G958" s="254"/>
      <c r="H958" s="254"/>
      <c r="I958" s="254"/>
      <c r="J958" s="254"/>
    </row>
    <row r="959" spans="2:10" x14ac:dyDescent="0.35">
      <c r="B959" s="39" t="s">
        <v>48</v>
      </c>
      <c r="C959" s="47" t="s">
        <v>1258</v>
      </c>
      <c r="D959" s="48" t="s">
        <v>32</v>
      </c>
      <c r="E959" s="254"/>
      <c r="F959" s="254"/>
      <c r="G959" s="254"/>
      <c r="H959" s="254"/>
      <c r="I959" s="254"/>
      <c r="J959" s="254"/>
    </row>
    <row r="960" spans="2:10" x14ac:dyDescent="0.35">
      <c r="B960" s="39" t="s">
        <v>48</v>
      </c>
      <c r="C960" s="47" t="s">
        <v>1259</v>
      </c>
      <c r="D960" s="48" t="s">
        <v>32</v>
      </c>
      <c r="E960" s="254"/>
      <c r="F960" s="254"/>
      <c r="G960" s="254"/>
      <c r="H960" s="254"/>
      <c r="I960" s="254"/>
      <c r="J960" s="254"/>
    </row>
    <row r="961" spans="2:10" x14ac:dyDescent="0.35">
      <c r="B961" s="39" t="s">
        <v>48</v>
      </c>
      <c r="C961" s="47" t="s">
        <v>1260</v>
      </c>
      <c r="D961" s="48" t="s">
        <v>32</v>
      </c>
      <c r="E961" s="254"/>
      <c r="F961" s="254"/>
      <c r="G961" s="254"/>
      <c r="H961" s="254"/>
      <c r="I961" s="254"/>
      <c r="J961" s="254"/>
    </row>
    <row r="962" spans="2:10" x14ac:dyDescent="0.35">
      <c r="B962" s="39" t="s">
        <v>48</v>
      </c>
      <c r="C962" s="47" t="s">
        <v>1261</v>
      </c>
      <c r="D962" s="48" t="s">
        <v>32</v>
      </c>
      <c r="E962" s="254"/>
      <c r="F962" s="254"/>
      <c r="G962" s="254"/>
      <c r="H962" s="254"/>
      <c r="I962" s="254"/>
      <c r="J962" s="254"/>
    </row>
    <row r="963" spans="2:10" x14ac:dyDescent="0.35">
      <c r="B963" s="39" t="s">
        <v>48</v>
      </c>
      <c r="C963" s="47" t="s">
        <v>1262</v>
      </c>
      <c r="D963" s="48" t="s">
        <v>32</v>
      </c>
      <c r="E963" s="254"/>
      <c r="F963" s="254"/>
      <c r="G963" s="254"/>
      <c r="H963" s="254"/>
      <c r="I963" s="254"/>
      <c r="J963" s="254"/>
    </row>
    <row r="964" spans="2:10" x14ac:dyDescent="0.35">
      <c r="B964" s="39" t="s">
        <v>48</v>
      </c>
      <c r="C964" s="47" t="s">
        <v>1263</v>
      </c>
      <c r="D964" s="48" t="s">
        <v>32</v>
      </c>
      <c r="E964" s="254"/>
      <c r="F964" s="254"/>
      <c r="G964" s="254"/>
      <c r="H964" s="254"/>
      <c r="I964" s="254"/>
      <c r="J964" s="254"/>
    </row>
    <row r="965" spans="2:10" x14ac:dyDescent="0.35">
      <c r="B965" s="39" t="s">
        <v>48</v>
      </c>
      <c r="C965" s="47" t="s">
        <v>1264</v>
      </c>
      <c r="D965" s="48" t="s">
        <v>32</v>
      </c>
      <c r="E965" s="254"/>
      <c r="F965" s="254"/>
      <c r="G965" s="254"/>
      <c r="H965" s="254"/>
      <c r="I965" s="254"/>
      <c r="J965" s="254"/>
    </row>
    <row r="966" spans="2:10" ht="29" x14ac:dyDescent="0.35">
      <c r="B966" s="39" t="s">
        <v>48</v>
      </c>
      <c r="C966" s="47" t="s">
        <v>1265</v>
      </c>
      <c r="D966" s="48" t="s">
        <v>32</v>
      </c>
      <c r="E966" s="254"/>
      <c r="F966" s="254"/>
      <c r="G966" s="254"/>
      <c r="H966" s="254"/>
      <c r="I966" s="254"/>
      <c r="J966" s="254"/>
    </row>
    <row r="967" spans="2:10" x14ac:dyDescent="0.35">
      <c r="B967" s="39" t="s">
        <v>48</v>
      </c>
      <c r="C967" s="47" t="s">
        <v>1266</v>
      </c>
      <c r="D967" s="48" t="s">
        <v>32</v>
      </c>
      <c r="E967" s="254"/>
      <c r="F967" s="254"/>
      <c r="G967" s="254"/>
      <c r="H967" s="254"/>
      <c r="I967" s="254"/>
      <c r="J967" s="254"/>
    </row>
    <row r="968" spans="2:10" x14ac:dyDescent="0.35">
      <c r="B968" s="39" t="s">
        <v>48</v>
      </c>
      <c r="C968" s="47" t="s">
        <v>1267</v>
      </c>
      <c r="D968" s="48" t="s">
        <v>32</v>
      </c>
      <c r="E968" s="254"/>
      <c r="F968" s="254"/>
      <c r="G968" s="254"/>
      <c r="H968" s="254"/>
      <c r="I968" s="254"/>
      <c r="J968" s="254"/>
    </row>
    <row r="969" spans="2:10" x14ac:dyDescent="0.35">
      <c r="B969" s="39" t="s">
        <v>48</v>
      </c>
      <c r="C969" s="47" t="s">
        <v>1268</v>
      </c>
      <c r="D969" s="48" t="s">
        <v>32</v>
      </c>
      <c r="E969" s="254"/>
      <c r="F969" s="254"/>
      <c r="G969" s="254"/>
      <c r="H969" s="254"/>
      <c r="I969" s="254"/>
      <c r="J969" s="254"/>
    </row>
    <row r="970" spans="2:10" x14ac:dyDescent="0.35">
      <c r="B970" s="39" t="s">
        <v>48</v>
      </c>
      <c r="C970" s="47" t="s">
        <v>1269</v>
      </c>
      <c r="D970" s="48" t="s">
        <v>32</v>
      </c>
      <c r="E970" s="254"/>
      <c r="F970" s="254"/>
      <c r="G970" s="254"/>
      <c r="H970" s="254"/>
      <c r="I970" s="254"/>
      <c r="J970" s="254"/>
    </row>
    <row r="971" spans="2:10" ht="29" x14ac:dyDescent="0.35">
      <c r="B971" s="39" t="s">
        <v>48</v>
      </c>
      <c r="C971" s="47" t="s">
        <v>1270</v>
      </c>
      <c r="D971" s="48" t="s">
        <v>32</v>
      </c>
      <c r="E971" s="254"/>
      <c r="F971" s="254"/>
      <c r="G971" s="254"/>
      <c r="H971" s="254"/>
      <c r="I971" s="254"/>
      <c r="J971" s="254"/>
    </row>
    <row r="972" spans="2:10" ht="29" x14ac:dyDescent="0.35">
      <c r="B972" s="39" t="s">
        <v>48</v>
      </c>
      <c r="C972" s="47" t="s">
        <v>1271</v>
      </c>
      <c r="D972" s="48" t="s">
        <v>32</v>
      </c>
      <c r="E972" s="254"/>
      <c r="F972" s="254"/>
      <c r="G972" s="254"/>
      <c r="H972" s="254"/>
      <c r="I972" s="254"/>
      <c r="J972" s="254"/>
    </row>
    <row r="973" spans="2:10" x14ac:dyDescent="0.35">
      <c r="B973" s="39" t="s">
        <v>48</v>
      </c>
      <c r="C973" s="47" t="s">
        <v>1272</v>
      </c>
      <c r="D973" s="48" t="s">
        <v>32</v>
      </c>
      <c r="E973" s="254"/>
      <c r="F973" s="254"/>
      <c r="G973" s="254"/>
      <c r="H973" s="254"/>
      <c r="I973" s="254"/>
      <c r="J973" s="254"/>
    </row>
    <row r="974" spans="2:10" x14ac:dyDescent="0.35">
      <c r="B974" s="39" t="s">
        <v>48</v>
      </c>
      <c r="C974" s="47" t="s">
        <v>1273</v>
      </c>
      <c r="D974" s="48" t="s">
        <v>32</v>
      </c>
      <c r="E974" s="254"/>
      <c r="F974" s="254"/>
      <c r="G974" s="254"/>
      <c r="H974" s="254"/>
      <c r="I974" s="254"/>
      <c r="J974" s="254"/>
    </row>
    <row r="975" spans="2:10" x14ac:dyDescent="0.35">
      <c r="B975" s="39" t="s">
        <v>48</v>
      </c>
      <c r="C975" s="47" t="s">
        <v>1274</v>
      </c>
      <c r="D975" s="48" t="s">
        <v>32</v>
      </c>
      <c r="E975" s="254"/>
      <c r="F975" s="254"/>
      <c r="G975" s="254"/>
      <c r="H975" s="254"/>
      <c r="I975" s="254"/>
      <c r="J975" s="254"/>
    </row>
    <row r="976" spans="2:10" x14ac:dyDescent="0.35">
      <c r="B976" s="39" t="s">
        <v>48</v>
      </c>
      <c r="C976" s="47" t="s">
        <v>1275</v>
      </c>
      <c r="D976" s="48" t="s">
        <v>32</v>
      </c>
      <c r="E976" s="254"/>
      <c r="F976" s="254"/>
      <c r="G976" s="254"/>
      <c r="H976" s="254"/>
      <c r="I976" s="254"/>
      <c r="J976" s="254"/>
    </row>
    <row r="977" spans="2:10" ht="29" x14ac:dyDescent="0.35">
      <c r="B977" s="39" t="s">
        <v>48</v>
      </c>
      <c r="C977" s="47" t="s">
        <v>1276</v>
      </c>
      <c r="D977" s="48" t="s">
        <v>32</v>
      </c>
      <c r="E977" s="254"/>
      <c r="F977" s="254"/>
      <c r="G977" s="254"/>
      <c r="H977" s="254"/>
      <c r="I977" s="254"/>
      <c r="J977" s="254"/>
    </row>
    <row r="978" spans="2:10" x14ac:dyDescent="0.35">
      <c r="B978" s="39" t="s">
        <v>48</v>
      </c>
      <c r="C978" s="47" t="s">
        <v>1277</v>
      </c>
      <c r="D978" s="48" t="s">
        <v>32</v>
      </c>
      <c r="E978" s="254"/>
      <c r="F978" s="254"/>
      <c r="G978" s="254"/>
      <c r="H978" s="254"/>
      <c r="I978" s="254"/>
      <c r="J978" s="254"/>
    </row>
    <row r="979" spans="2:10" x14ac:dyDescent="0.35">
      <c r="B979" s="39" t="s">
        <v>48</v>
      </c>
      <c r="C979" s="47" t="s">
        <v>1278</v>
      </c>
      <c r="D979" s="48" t="s">
        <v>32</v>
      </c>
      <c r="E979" s="254"/>
      <c r="F979" s="254"/>
      <c r="G979" s="254"/>
      <c r="H979" s="254"/>
      <c r="I979" s="254"/>
      <c r="J979" s="254"/>
    </row>
    <row r="980" spans="2:10" x14ac:dyDescent="0.35">
      <c r="B980" s="39" t="s">
        <v>48</v>
      </c>
      <c r="C980" s="47" t="s">
        <v>1279</v>
      </c>
      <c r="D980" s="48" t="s">
        <v>32</v>
      </c>
      <c r="E980" s="254"/>
      <c r="F980" s="254"/>
      <c r="G980" s="254"/>
      <c r="H980" s="254"/>
      <c r="I980" s="254"/>
      <c r="J980" s="254"/>
    </row>
    <row r="981" spans="2:10" x14ac:dyDescent="0.35">
      <c r="B981" s="39" t="s">
        <v>48</v>
      </c>
      <c r="C981" s="47" t="s">
        <v>1280</v>
      </c>
      <c r="D981" s="48" t="s">
        <v>32</v>
      </c>
      <c r="E981" s="254"/>
      <c r="F981" s="254"/>
      <c r="G981" s="254"/>
      <c r="H981" s="254"/>
      <c r="I981" s="254"/>
      <c r="J981" s="254"/>
    </row>
    <row r="982" spans="2:10" ht="43.5" x14ac:dyDescent="0.35">
      <c r="B982" s="39" t="s">
        <v>48</v>
      </c>
      <c r="C982" s="47" t="s">
        <v>1281</v>
      </c>
      <c r="D982" s="48" t="s">
        <v>32</v>
      </c>
      <c r="E982" s="254"/>
      <c r="F982" s="254"/>
      <c r="G982" s="254"/>
      <c r="H982" s="254"/>
      <c r="I982" s="254"/>
      <c r="J982" s="254"/>
    </row>
    <row r="983" spans="2:10" ht="29" x14ac:dyDescent="0.35">
      <c r="B983" s="39" t="s">
        <v>48</v>
      </c>
      <c r="C983" s="47" t="s">
        <v>1282</v>
      </c>
      <c r="D983" s="48" t="s">
        <v>32</v>
      </c>
      <c r="E983" s="254"/>
      <c r="F983" s="254"/>
      <c r="G983" s="254"/>
      <c r="H983" s="254"/>
      <c r="I983" s="254"/>
      <c r="J983" s="254"/>
    </row>
    <row r="984" spans="2:10" ht="29" x14ac:dyDescent="0.35">
      <c r="B984" s="39" t="s">
        <v>48</v>
      </c>
      <c r="C984" s="47" t="s">
        <v>1283</v>
      </c>
      <c r="D984" s="48" t="s">
        <v>32</v>
      </c>
      <c r="E984" s="254"/>
      <c r="F984" s="254"/>
      <c r="G984" s="254"/>
      <c r="H984" s="254"/>
      <c r="I984" s="254"/>
      <c r="J984" s="254"/>
    </row>
    <row r="985" spans="2:10" ht="29" x14ac:dyDescent="0.35">
      <c r="B985" s="39" t="s">
        <v>48</v>
      </c>
      <c r="C985" s="47" t="s">
        <v>1284</v>
      </c>
      <c r="D985" s="48" t="s">
        <v>32</v>
      </c>
      <c r="E985" s="254"/>
      <c r="F985" s="254"/>
      <c r="G985" s="254"/>
      <c r="H985" s="254"/>
      <c r="I985" s="254"/>
      <c r="J985" s="254"/>
    </row>
    <row r="986" spans="2:10" x14ac:dyDescent="0.35">
      <c r="B986" s="39" t="s">
        <v>48</v>
      </c>
      <c r="C986" s="47" t="s">
        <v>1285</v>
      </c>
      <c r="D986" s="48" t="s">
        <v>32</v>
      </c>
      <c r="E986" s="254"/>
      <c r="F986" s="254"/>
      <c r="G986" s="254"/>
      <c r="H986" s="254"/>
      <c r="I986" s="254"/>
      <c r="J986" s="254"/>
    </row>
    <row r="987" spans="2:10" ht="29" x14ac:dyDescent="0.35">
      <c r="B987" s="39" t="s">
        <v>48</v>
      </c>
      <c r="C987" s="47" t="s">
        <v>1286</v>
      </c>
      <c r="D987" s="48" t="s">
        <v>32</v>
      </c>
      <c r="E987" s="254"/>
      <c r="F987" s="254"/>
      <c r="G987" s="254"/>
      <c r="H987" s="254"/>
      <c r="I987" s="254"/>
      <c r="J987" s="254"/>
    </row>
    <row r="988" spans="2:10" ht="29" x14ac:dyDescent="0.35">
      <c r="B988" s="39" t="s">
        <v>48</v>
      </c>
      <c r="C988" s="47" t="s">
        <v>1287</v>
      </c>
      <c r="D988" s="48" t="s">
        <v>32</v>
      </c>
      <c r="E988" s="254"/>
      <c r="F988" s="254"/>
      <c r="G988" s="254"/>
      <c r="H988" s="254"/>
      <c r="I988" s="254"/>
      <c r="J988" s="254"/>
    </row>
    <row r="989" spans="2:10" ht="29" x14ac:dyDescent="0.35">
      <c r="B989" s="39" t="s">
        <v>48</v>
      </c>
      <c r="C989" s="47" t="s">
        <v>1288</v>
      </c>
      <c r="D989" s="48" t="s">
        <v>32</v>
      </c>
      <c r="E989" s="254"/>
      <c r="F989" s="254"/>
      <c r="G989" s="254"/>
      <c r="H989" s="254"/>
      <c r="I989" s="254"/>
      <c r="J989" s="254"/>
    </row>
    <row r="990" spans="2:10" ht="29" x14ac:dyDescent="0.35">
      <c r="B990" s="39" t="s">
        <v>48</v>
      </c>
      <c r="C990" s="47" t="s">
        <v>1289</v>
      </c>
      <c r="D990" s="48" t="s">
        <v>32</v>
      </c>
      <c r="E990" s="254"/>
      <c r="F990" s="254"/>
      <c r="G990" s="254"/>
      <c r="H990" s="254"/>
      <c r="I990" s="254"/>
      <c r="J990" s="254"/>
    </row>
    <row r="991" spans="2:10" ht="29" x14ac:dyDescent="0.35">
      <c r="B991" s="39" t="s">
        <v>48</v>
      </c>
      <c r="C991" s="47" t="s">
        <v>1290</v>
      </c>
      <c r="D991" s="48" t="s">
        <v>32</v>
      </c>
      <c r="E991" s="254"/>
      <c r="F991" s="254"/>
      <c r="G991" s="254"/>
      <c r="H991" s="254"/>
      <c r="I991" s="254"/>
      <c r="J991" s="254"/>
    </row>
    <row r="992" spans="2:10" ht="43.5" x14ac:dyDescent="0.35">
      <c r="B992" s="39" t="s">
        <v>48</v>
      </c>
      <c r="C992" s="47" t="s">
        <v>1291</v>
      </c>
      <c r="D992" s="48" t="s">
        <v>32</v>
      </c>
      <c r="E992" s="254"/>
      <c r="F992" s="254"/>
      <c r="G992" s="254"/>
      <c r="H992" s="254"/>
      <c r="I992" s="254"/>
      <c r="J992" s="254"/>
    </row>
    <row r="993" spans="2:10" ht="29" x14ac:dyDescent="0.35">
      <c r="B993" s="39" t="s">
        <v>48</v>
      </c>
      <c r="C993" s="47" t="s">
        <v>1292</v>
      </c>
      <c r="D993" s="48" t="s">
        <v>32</v>
      </c>
      <c r="E993" s="254"/>
      <c r="F993" s="254"/>
      <c r="G993" s="254"/>
      <c r="H993" s="254"/>
      <c r="I993" s="254"/>
      <c r="J993" s="254"/>
    </row>
    <row r="994" spans="2:10" ht="29" x14ac:dyDescent="0.35">
      <c r="B994" s="39" t="s">
        <v>48</v>
      </c>
      <c r="C994" s="47" t="s">
        <v>1293</v>
      </c>
      <c r="D994" s="48" t="s">
        <v>32</v>
      </c>
      <c r="E994" s="254"/>
      <c r="F994" s="254"/>
      <c r="G994" s="254"/>
      <c r="H994" s="254"/>
      <c r="I994" s="254"/>
      <c r="J994" s="254"/>
    </row>
    <row r="995" spans="2:10" x14ac:dyDescent="0.35">
      <c r="B995" s="39" t="s">
        <v>48</v>
      </c>
      <c r="C995" s="47" t="s">
        <v>1294</v>
      </c>
      <c r="D995" s="48" t="s">
        <v>32</v>
      </c>
      <c r="E995" s="254"/>
      <c r="F995" s="254"/>
      <c r="G995" s="254"/>
      <c r="H995" s="254"/>
      <c r="I995" s="254"/>
      <c r="J995" s="254"/>
    </row>
    <row r="996" spans="2:10" x14ac:dyDescent="0.35">
      <c r="B996" s="39" t="s">
        <v>48</v>
      </c>
      <c r="C996" s="47" t="s">
        <v>1295</v>
      </c>
      <c r="D996" s="48" t="s">
        <v>32</v>
      </c>
      <c r="E996" s="254"/>
      <c r="F996" s="254"/>
      <c r="G996" s="254"/>
      <c r="H996" s="254"/>
      <c r="I996" s="254"/>
      <c r="J996" s="254"/>
    </row>
    <row r="997" spans="2:10" ht="29" x14ac:dyDescent="0.35">
      <c r="B997" s="39" t="s">
        <v>48</v>
      </c>
      <c r="C997" s="47" t="s">
        <v>1296</v>
      </c>
      <c r="D997" s="48" t="s">
        <v>32</v>
      </c>
      <c r="E997" s="254"/>
      <c r="F997" s="254"/>
      <c r="G997" s="254"/>
      <c r="H997" s="254"/>
      <c r="I997" s="254"/>
      <c r="J997" s="254"/>
    </row>
    <row r="998" spans="2:10" ht="29" x14ac:dyDescent="0.35">
      <c r="B998" s="39" t="s">
        <v>48</v>
      </c>
      <c r="C998" s="47" t="s">
        <v>1297</v>
      </c>
      <c r="D998" s="48" t="s">
        <v>32</v>
      </c>
      <c r="E998" s="254"/>
      <c r="F998" s="254"/>
      <c r="G998" s="254"/>
      <c r="H998" s="254"/>
      <c r="I998" s="254"/>
      <c r="J998" s="254"/>
    </row>
    <row r="999" spans="2:10" ht="29" x14ac:dyDescent="0.35">
      <c r="B999" s="39" t="s">
        <v>48</v>
      </c>
      <c r="C999" s="47" t="s">
        <v>1298</v>
      </c>
      <c r="D999" s="48" t="s">
        <v>32</v>
      </c>
      <c r="E999" s="254"/>
      <c r="F999" s="254"/>
      <c r="G999" s="254"/>
      <c r="H999" s="254"/>
      <c r="I999" s="254"/>
      <c r="J999" s="254"/>
    </row>
    <row r="1000" spans="2:10" ht="29" x14ac:dyDescent="0.35">
      <c r="B1000" s="39" t="s">
        <v>48</v>
      </c>
      <c r="C1000" s="47" t="s">
        <v>1299</v>
      </c>
      <c r="D1000" s="48" t="s">
        <v>32</v>
      </c>
      <c r="E1000" s="254"/>
      <c r="F1000" s="254"/>
      <c r="G1000" s="254"/>
      <c r="H1000" s="254"/>
      <c r="I1000" s="254"/>
      <c r="J1000" s="254"/>
    </row>
    <row r="1001" spans="2:10" ht="29" x14ac:dyDescent="0.35">
      <c r="B1001" s="39" t="s">
        <v>48</v>
      </c>
      <c r="C1001" s="47" t="s">
        <v>1300</v>
      </c>
      <c r="D1001" s="48" t="s">
        <v>32</v>
      </c>
      <c r="E1001" s="254"/>
      <c r="F1001" s="254"/>
      <c r="G1001" s="254"/>
      <c r="H1001" s="254"/>
      <c r="I1001" s="254"/>
      <c r="J1001" s="254"/>
    </row>
    <row r="1002" spans="2:10" x14ac:dyDescent="0.35">
      <c r="B1002" s="39" t="s">
        <v>48</v>
      </c>
      <c r="C1002" s="47" t="s">
        <v>1301</v>
      </c>
      <c r="D1002" s="48" t="s">
        <v>32</v>
      </c>
      <c r="E1002" s="254"/>
      <c r="F1002" s="254"/>
      <c r="G1002" s="254"/>
      <c r="H1002" s="254"/>
      <c r="I1002" s="254"/>
      <c r="J1002" s="254"/>
    </row>
    <row r="1003" spans="2:10" ht="43.5" x14ac:dyDescent="0.35">
      <c r="B1003" s="39" t="s">
        <v>48</v>
      </c>
      <c r="C1003" s="47" t="s">
        <v>1302</v>
      </c>
      <c r="D1003" s="48" t="s">
        <v>32</v>
      </c>
      <c r="E1003" s="254"/>
      <c r="F1003" s="254"/>
      <c r="G1003" s="254"/>
      <c r="H1003" s="254"/>
      <c r="I1003" s="254"/>
      <c r="J1003" s="254"/>
    </row>
    <row r="1004" spans="2:10" x14ac:dyDescent="0.35">
      <c r="B1004" s="39" t="s">
        <v>48</v>
      </c>
      <c r="C1004" s="47" t="s">
        <v>1303</v>
      </c>
      <c r="D1004" s="48" t="s">
        <v>32</v>
      </c>
      <c r="E1004" s="254"/>
      <c r="F1004" s="254"/>
      <c r="G1004" s="254"/>
      <c r="H1004" s="254"/>
      <c r="I1004" s="254"/>
      <c r="J1004" s="254"/>
    </row>
    <row r="1005" spans="2:10" x14ac:dyDescent="0.35">
      <c r="B1005" s="39" t="s">
        <v>48</v>
      </c>
      <c r="C1005" s="47" t="s">
        <v>1304</v>
      </c>
      <c r="D1005" s="48" t="s">
        <v>32</v>
      </c>
      <c r="E1005" s="254"/>
      <c r="F1005" s="254"/>
      <c r="G1005" s="254"/>
      <c r="H1005" s="254"/>
      <c r="I1005" s="254"/>
      <c r="J1005" s="254"/>
    </row>
    <row r="1006" spans="2:10" ht="29" x14ac:dyDescent="0.35">
      <c r="B1006" s="39" t="s">
        <v>48</v>
      </c>
      <c r="C1006" s="47" t="s">
        <v>1305</v>
      </c>
      <c r="D1006" s="48" t="s">
        <v>32</v>
      </c>
      <c r="E1006" s="254"/>
      <c r="F1006" s="254"/>
      <c r="G1006" s="254"/>
      <c r="H1006" s="254"/>
      <c r="I1006" s="254"/>
      <c r="J1006" s="254"/>
    </row>
    <row r="1007" spans="2:10" ht="43.5" x14ac:dyDescent="0.35">
      <c r="B1007" s="39" t="s">
        <v>48</v>
      </c>
      <c r="C1007" s="47" t="s">
        <v>1306</v>
      </c>
      <c r="D1007" s="48" t="s">
        <v>32</v>
      </c>
      <c r="E1007" s="254"/>
      <c r="F1007" s="254"/>
      <c r="G1007" s="254"/>
      <c r="H1007" s="254"/>
      <c r="I1007" s="254"/>
      <c r="J1007" s="254"/>
    </row>
    <row r="1008" spans="2:10" ht="29" x14ac:dyDescent="0.35">
      <c r="B1008" s="39" t="s">
        <v>48</v>
      </c>
      <c r="C1008" s="47" t="s">
        <v>1307</v>
      </c>
      <c r="D1008" s="48" t="s">
        <v>32</v>
      </c>
      <c r="E1008" s="254"/>
      <c r="F1008" s="254"/>
      <c r="G1008" s="254"/>
      <c r="H1008" s="254"/>
      <c r="I1008" s="254"/>
      <c r="J1008" s="254"/>
    </row>
    <row r="1009" spans="2:10" ht="29" x14ac:dyDescent="0.35">
      <c r="B1009" s="39" t="s">
        <v>48</v>
      </c>
      <c r="C1009" s="47" t="s">
        <v>1308</v>
      </c>
      <c r="D1009" s="48" t="s">
        <v>32</v>
      </c>
      <c r="E1009" s="254"/>
      <c r="F1009" s="254"/>
      <c r="G1009" s="254"/>
      <c r="H1009" s="254"/>
      <c r="I1009" s="254"/>
      <c r="J1009" s="254"/>
    </row>
    <row r="1010" spans="2:10" ht="29" x14ac:dyDescent="0.35">
      <c r="B1010" s="39" t="s">
        <v>48</v>
      </c>
      <c r="C1010" s="47" t="s">
        <v>1309</v>
      </c>
      <c r="D1010" s="48" t="s">
        <v>32</v>
      </c>
      <c r="E1010" s="254"/>
      <c r="F1010" s="254"/>
      <c r="G1010" s="254"/>
      <c r="H1010" s="254"/>
      <c r="I1010" s="254"/>
      <c r="J1010" s="254"/>
    </row>
    <row r="1011" spans="2:10" ht="29" x14ac:dyDescent="0.35">
      <c r="B1011" s="39" t="s">
        <v>48</v>
      </c>
      <c r="C1011" s="47" t="s">
        <v>1310</v>
      </c>
      <c r="D1011" s="48" t="s">
        <v>32</v>
      </c>
      <c r="E1011" s="254"/>
      <c r="F1011" s="254"/>
      <c r="G1011" s="254"/>
      <c r="H1011" s="254"/>
      <c r="I1011" s="254"/>
      <c r="J1011" s="254"/>
    </row>
    <row r="1012" spans="2:10" ht="29" x14ac:dyDescent="0.35">
      <c r="B1012" s="39" t="s">
        <v>48</v>
      </c>
      <c r="C1012" s="47" t="s">
        <v>1311</v>
      </c>
      <c r="D1012" s="48" t="s">
        <v>32</v>
      </c>
      <c r="E1012" s="254"/>
      <c r="F1012" s="254"/>
      <c r="G1012" s="254"/>
      <c r="H1012" s="254"/>
      <c r="I1012" s="254"/>
      <c r="J1012" s="254"/>
    </row>
    <row r="1013" spans="2:10" ht="43.5" x14ac:dyDescent="0.35">
      <c r="B1013" s="39" t="s">
        <v>48</v>
      </c>
      <c r="C1013" s="47" t="s">
        <v>1312</v>
      </c>
      <c r="D1013" s="48" t="s">
        <v>32</v>
      </c>
      <c r="E1013" s="254"/>
      <c r="F1013" s="254"/>
      <c r="G1013" s="254"/>
      <c r="H1013" s="254"/>
      <c r="I1013" s="254"/>
      <c r="J1013" s="254"/>
    </row>
    <row r="1014" spans="2:10" x14ac:dyDescent="0.35">
      <c r="B1014" s="39" t="s">
        <v>48</v>
      </c>
      <c r="C1014" s="47" t="s">
        <v>1313</v>
      </c>
      <c r="D1014" s="48" t="s">
        <v>32</v>
      </c>
      <c r="E1014" s="254"/>
      <c r="F1014" s="254"/>
      <c r="G1014" s="254"/>
      <c r="H1014" s="254"/>
      <c r="I1014" s="254"/>
      <c r="J1014" s="254"/>
    </row>
    <row r="1015" spans="2:10" x14ac:dyDescent="0.35">
      <c r="B1015" s="39" t="s">
        <v>48</v>
      </c>
      <c r="C1015" s="47" t="s">
        <v>1314</v>
      </c>
      <c r="D1015" s="48" t="s">
        <v>32</v>
      </c>
      <c r="E1015" s="254"/>
      <c r="F1015" s="254"/>
      <c r="G1015" s="254"/>
      <c r="H1015" s="254"/>
      <c r="I1015" s="254"/>
      <c r="J1015" s="254"/>
    </row>
    <row r="1016" spans="2:10" x14ac:dyDescent="0.35">
      <c r="B1016" s="39" t="s">
        <v>48</v>
      </c>
      <c r="C1016" s="47" t="s">
        <v>1315</v>
      </c>
      <c r="D1016" s="48" t="s">
        <v>32</v>
      </c>
      <c r="E1016" s="254"/>
      <c r="F1016" s="254"/>
      <c r="G1016" s="254"/>
      <c r="H1016" s="254"/>
      <c r="I1016" s="254"/>
      <c r="J1016" s="254"/>
    </row>
    <row r="1017" spans="2:10" ht="29" x14ac:dyDescent="0.35">
      <c r="B1017" s="39" t="s">
        <v>48</v>
      </c>
      <c r="C1017" s="47" t="s">
        <v>1316</v>
      </c>
      <c r="D1017" s="48" t="s">
        <v>32</v>
      </c>
      <c r="E1017" s="254"/>
      <c r="F1017" s="254"/>
      <c r="G1017" s="254"/>
      <c r="H1017" s="254"/>
      <c r="I1017" s="254"/>
      <c r="J1017" s="254"/>
    </row>
    <row r="1018" spans="2:10" ht="29" x14ac:dyDescent="0.35">
      <c r="B1018" s="39" t="s">
        <v>48</v>
      </c>
      <c r="C1018" s="47" t="s">
        <v>1317</v>
      </c>
      <c r="D1018" s="48" t="s">
        <v>32</v>
      </c>
      <c r="E1018" s="254"/>
      <c r="F1018" s="254"/>
      <c r="G1018" s="254"/>
      <c r="H1018" s="254"/>
      <c r="I1018" s="254"/>
      <c r="J1018" s="254"/>
    </row>
    <row r="1019" spans="2:10" ht="29" x14ac:dyDescent="0.35">
      <c r="B1019" s="39" t="s">
        <v>48</v>
      </c>
      <c r="C1019" s="47" t="s">
        <v>1318</v>
      </c>
      <c r="D1019" s="48" t="s">
        <v>32</v>
      </c>
      <c r="E1019" s="254"/>
      <c r="F1019" s="254"/>
      <c r="G1019" s="254"/>
      <c r="H1019" s="254"/>
      <c r="I1019" s="254"/>
      <c r="J1019" s="254"/>
    </row>
    <row r="1020" spans="2:10" ht="43.5" x14ac:dyDescent="0.35">
      <c r="B1020" s="39" t="s">
        <v>48</v>
      </c>
      <c r="C1020" s="47" t="s">
        <v>1319</v>
      </c>
      <c r="D1020" s="48" t="s">
        <v>32</v>
      </c>
      <c r="E1020" s="254"/>
      <c r="F1020" s="254"/>
      <c r="G1020" s="254"/>
      <c r="H1020" s="254"/>
      <c r="I1020" s="254"/>
      <c r="J1020" s="254"/>
    </row>
    <row r="1021" spans="2:10" x14ac:dyDescent="0.35">
      <c r="B1021" s="39" t="s">
        <v>48</v>
      </c>
      <c r="C1021" s="47" t="s">
        <v>1320</v>
      </c>
      <c r="D1021" s="48" t="s">
        <v>32</v>
      </c>
      <c r="E1021" s="254"/>
      <c r="F1021" s="254"/>
      <c r="G1021" s="254"/>
      <c r="H1021" s="254"/>
      <c r="I1021" s="254"/>
      <c r="J1021" s="254"/>
    </row>
    <row r="1022" spans="2:10" ht="29" x14ac:dyDescent="0.35">
      <c r="B1022" s="39" t="s">
        <v>48</v>
      </c>
      <c r="C1022" s="47" t="s">
        <v>1321</v>
      </c>
      <c r="D1022" s="48" t="s">
        <v>32</v>
      </c>
      <c r="E1022" s="254"/>
      <c r="F1022" s="254"/>
      <c r="G1022" s="254"/>
      <c r="H1022" s="254"/>
      <c r="I1022" s="254"/>
      <c r="J1022" s="254"/>
    </row>
    <row r="1023" spans="2:10" ht="29" x14ac:dyDescent="0.35">
      <c r="B1023" s="39" t="s">
        <v>48</v>
      </c>
      <c r="C1023" s="47" t="s">
        <v>1322</v>
      </c>
      <c r="D1023" s="48" t="s">
        <v>32</v>
      </c>
      <c r="E1023" s="254"/>
      <c r="F1023" s="254"/>
      <c r="G1023" s="254"/>
      <c r="H1023" s="254"/>
      <c r="I1023" s="254"/>
      <c r="J1023" s="254"/>
    </row>
    <row r="1024" spans="2:10" x14ac:dyDescent="0.35">
      <c r="B1024" s="39" t="s">
        <v>48</v>
      </c>
      <c r="C1024" s="47" t="s">
        <v>1323</v>
      </c>
      <c r="D1024" s="48" t="s">
        <v>32</v>
      </c>
      <c r="E1024" s="254"/>
      <c r="F1024" s="254"/>
      <c r="G1024" s="254"/>
      <c r="H1024" s="254"/>
      <c r="I1024" s="254"/>
      <c r="J1024" s="254"/>
    </row>
    <row r="1025" spans="2:10" ht="43.5" x14ac:dyDescent="0.35">
      <c r="B1025" s="39" t="s">
        <v>48</v>
      </c>
      <c r="C1025" s="47" t="s">
        <v>1324</v>
      </c>
      <c r="D1025" s="48" t="s">
        <v>32</v>
      </c>
      <c r="E1025" s="254"/>
      <c r="F1025" s="254"/>
      <c r="G1025" s="254"/>
      <c r="H1025" s="254"/>
      <c r="I1025" s="254"/>
      <c r="J1025" s="254"/>
    </row>
    <row r="1026" spans="2:10" ht="43.5" x14ac:dyDescent="0.35">
      <c r="B1026" s="39" t="s">
        <v>48</v>
      </c>
      <c r="C1026" s="47" t="s">
        <v>1325</v>
      </c>
      <c r="D1026" s="48" t="s">
        <v>32</v>
      </c>
      <c r="E1026" s="254"/>
      <c r="F1026" s="254"/>
      <c r="G1026" s="254"/>
      <c r="H1026" s="254"/>
      <c r="I1026" s="254"/>
      <c r="J1026" s="254"/>
    </row>
    <row r="1027" spans="2:10" ht="29" x14ac:dyDescent="0.35">
      <c r="B1027" s="39" t="s">
        <v>48</v>
      </c>
      <c r="C1027" s="47" t="s">
        <v>1326</v>
      </c>
      <c r="D1027" s="48" t="s">
        <v>32</v>
      </c>
      <c r="E1027" s="254"/>
      <c r="F1027" s="254"/>
      <c r="G1027" s="254"/>
      <c r="H1027" s="254"/>
      <c r="I1027" s="254"/>
      <c r="J1027" s="254"/>
    </row>
    <row r="1028" spans="2:10" x14ac:dyDescent="0.35">
      <c r="B1028" s="39" t="s">
        <v>48</v>
      </c>
      <c r="C1028" s="47" t="s">
        <v>1327</v>
      </c>
      <c r="D1028" s="48" t="s">
        <v>32</v>
      </c>
      <c r="E1028" s="254"/>
      <c r="F1028" s="254"/>
      <c r="G1028" s="254"/>
      <c r="H1028" s="254"/>
      <c r="I1028" s="254"/>
      <c r="J1028" s="254"/>
    </row>
    <row r="1029" spans="2:10" ht="29" x14ac:dyDescent="0.35">
      <c r="B1029" s="39" t="s">
        <v>48</v>
      </c>
      <c r="C1029" s="47" t="s">
        <v>1328</v>
      </c>
      <c r="D1029" s="48" t="s">
        <v>32</v>
      </c>
      <c r="E1029" s="254"/>
      <c r="F1029" s="254"/>
      <c r="G1029" s="254"/>
      <c r="H1029" s="254"/>
      <c r="I1029" s="254"/>
      <c r="J1029" s="254"/>
    </row>
    <row r="1030" spans="2:10" ht="29" x14ac:dyDescent="0.35">
      <c r="B1030" s="39" t="s">
        <v>48</v>
      </c>
      <c r="C1030" s="47" t="s">
        <v>1329</v>
      </c>
      <c r="D1030" s="48" t="s">
        <v>32</v>
      </c>
      <c r="E1030" s="254"/>
      <c r="F1030" s="254"/>
      <c r="G1030" s="254"/>
      <c r="H1030" s="254"/>
      <c r="I1030" s="254"/>
      <c r="J1030" s="254"/>
    </row>
    <row r="1031" spans="2:10" x14ac:dyDescent="0.35">
      <c r="B1031" s="39" t="s">
        <v>48</v>
      </c>
      <c r="C1031" s="47" t="s">
        <v>1330</v>
      </c>
      <c r="D1031" s="48" t="s">
        <v>32</v>
      </c>
      <c r="E1031" s="254"/>
      <c r="F1031" s="254"/>
      <c r="G1031" s="254"/>
      <c r="H1031" s="254"/>
      <c r="I1031" s="254"/>
      <c r="J1031" s="254"/>
    </row>
    <row r="1032" spans="2:10" x14ac:dyDescent="0.35">
      <c r="B1032" s="39" t="s">
        <v>48</v>
      </c>
      <c r="C1032" s="47" t="s">
        <v>1331</v>
      </c>
      <c r="D1032" s="48" t="s">
        <v>32</v>
      </c>
      <c r="E1032" s="254"/>
      <c r="F1032" s="254"/>
      <c r="G1032" s="254"/>
      <c r="H1032" s="254"/>
      <c r="I1032" s="254"/>
      <c r="J1032" s="254"/>
    </row>
    <row r="1033" spans="2:10" x14ac:dyDescent="0.35">
      <c r="B1033" s="39" t="s">
        <v>48</v>
      </c>
      <c r="C1033" s="47" t="s">
        <v>1332</v>
      </c>
      <c r="D1033" s="48" t="s">
        <v>32</v>
      </c>
      <c r="E1033" s="254"/>
      <c r="F1033" s="254"/>
      <c r="G1033" s="254"/>
      <c r="H1033" s="254"/>
      <c r="I1033" s="254"/>
      <c r="J1033" s="254"/>
    </row>
    <row r="1034" spans="2:10" x14ac:dyDescent="0.35">
      <c r="B1034" s="39" t="s">
        <v>48</v>
      </c>
      <c r="C1034" s="47" t="s">
        <v>1333</v>
      </c>
      <c r="D1034" s="48" t="s">
        <v>32</v>
      </c>
      <c r="E1034" s="254"/>
      <c r="F1034" s="254"/>
      <c r="G1034" s="254"/>
      <c r="H1034" s="254"/>
      <c r="I1034" s="254"/>
      <c r="J1034" s="254"/>
    </row>
    <row r="1035" spans="2:10" ht="29" x14ac:dyDescent="0.35">
      <c r="B1035" s="39" t="s">
        <v>48</v>
      </c>
      <c r="C1035" s="47" t="s">
        <v>1334</v>
      </c>
      <c r="D1035" s="48" t="s">
        <v>32</v>
      </c>
      <c r="E1035" s="254"/>
      <c r="F1035" s="254"/>
      <c r="G1035" s="254"/>
      <c r="H1035" s="254"/>
      <c r="I1035" s="254"/>
      <c r="J1035" s="254"/>
    </row>
    <row r="1036" spans="2:10" x14ac:dyDescent="0.35">
      <c r="B1036" s="39" t="s">
        <v>48</v>
      </c>
      <c r="C1036" s="47" t="s">
        <v>1335</v>
      </c>
      <c r="D1036" s="48" t="s">
        <v>32</v>
      </c>
      <c r="E1036" s="254"/>
      <c r="F1036" s="254"/>
      <c r="G1036" s="254"/>
      <c r="H1036" s="254"/>
      <c r="I1036" s="254"/>
      <c r="J1036" s="254"/>
    </row>
    <row r="1037" spans="2:10" x14ac:dyDescent="0.35">
      <c r="B1037" s="39" t="s">
        <v>48</v>
      </c>
      <c r="C1037" s="47" t="s">
        <v>1336</v>
      </c>
      <c r="D1037" s="48" t="s">
        <v>32</v>
      </c>
      <c r="E1037" s="254"/>
      <c r="F1037" s="254"/>
      <c r="G1037" s="254"/>
      <c r="H1037" s="254"/>
      <c r="I1037" s="254"/>
      <c r="J1037" s="254"/>
    </row>
    <row r="1038" spans="2:10" ht="29" x14ac:dyDescent="0.35">
      <c r="B1038" s="39" t="s">
        <v>48</v>
      </c>
      <c r="C1038" s="47" t="s">
        <v>1337</v>
      </c>
      <c r="D1038" s="48" t="s">
        <v>32</v>
      </c>
      <c r="E1038" s="254"/>
      <c r="F1038" s="254"/>
      <c r="G1038" s="254"/>
      <c r="H1038" s="254"/>
      <c r="I1038" s="254"/>
      <c r="J1038" s="254"/>
    </row>
    <row r="1039" spans="2:10" ht="29" x14ac:dyDescent="0.35">
      <c r="B1039" s="39" t="s">
        <v>48</v>
      </c>
      <c r="C1039" s="47" t="s">
        <v>1338</v>
      </c>
      <c r="D1039" s="48" t="s">
        <v>32</v>
      </c>
      <c r="E1039" s="254"/>
      <c r="F1039" s="254"/>
      <c r="G1039" s="254"/>
      <c r="H1039" s="254"/>
      <c r="I1039" s="254"/>
      <c r="J1039" s="254"/>
    </row>
    <row r="1040" spans="2:10" x14ac:dyDescent="0.35">
      <c r="B1040" s="39" t="s">
        <v>48</v>
      </c>
      <c r="C1040" s="47" t="s">
        <v>1339</v>
      </c>
      <c r="D1040" s="48" t="s">
        <v>32</v>
      </c>
      <c r="E1040" s="254"/>
      <c r="F1040" s="254"/>
      <c r="G1040" s="254"/>
      <c r="H1040" s="254"/>
      <c r="I1040" s="254"/>
      <c r="J1040" s="254"/>
    </row>
    <row r="1041" spans="2:10" x14ac:dyDescent="0.35">
      <c r="B1041" s="39" t="s">
        <v>48</v>
      </c>
      <c r="C1041" s="47" t="s">
        <v>1340</v>
      </c>
      <c r="D1041" s="48" t="s">
        <v>32</v>
      </c>
      <c r="E1041" s="254"/>
      <c r="F1041" s="254"/>
      <c r="G1041" s="254"/>
      <c r="H1041" s="254"/>
      <c r="I1041" s="254"/>
      <c r="J1041" s="254"/>
    </row>
    <row r="1042" spans="2:10" x14ac:dyDescent="0.35">
      <c r="B1042" s="39" t="s">
        <v>48</v>
      </c>
      <c r="C1042" s="47" t="s">
        <v>1341</v>
      </c>
      <c r="D1042" s="48" t="s">
        <v>32</v>
      </c>
      <c r="E1042" s="254"/>
      <c r="F1042" s="254"/>
      <c r="G1042" s="254"/>
      <c r="H1042" s="254"/>
      <c r="I1042" s="254"/>
      <c r="J1042" s="254"/>
    </row>
    <row r="1043" spans="2:10" x14ac:dyDescent="0.35">
      <c r="B1043" s="39" t="s">
        <v>48</v>
      </c>
      <c r="C1043" s="47" t="s">
        <v>1342</v>
      </c>
      <c r="D1043" s="48" t="s">
        <v>32</v>
      </c>
      <c r="E1043" s="254"/>
      <c r="F1043" s="254"/>
      <c r="G1043" s="254"/>
      <c r="H1043" s="254"/>
      <c r="I1043" s="254"/>
      <c r="J1043" s="254"/>
    </row>
    <row r="1044" spans="2:10" x14ac:dyDescent="0.35">
      <c r="B1044" s="39" t="s">
        <v>48</v>
      </c>
      <c r="C1044" s="47" t="s">
        <v>1343</v>
      </c>
      <c r="D1044" s="48" t="s">
        <v>32</v>
      </c>
      <c r="E1044" s="254"/>
      <c r="F1044" s="254"/>
      <c r="G1044" s="254"/>
      <c r="H1044" s="254"/>
      <c r="I1044" s="254"/>
      <c r="J1044" s="254"/>
    </row>
    <row r="1045" spans="2:10" ht="29" x14ac:dyDescent="0.35">
      <c r="B1045" s="39" t="s">
        <v>48</v>
      </c>
      <c r="C1045" s="47" t="s">
        <v>1344</v>
      </c>
      <c r="D1045" s="48" t="s">
        <v>32</v>
      </c>
      <c r="E1045" s="254"/>
      <c r="F1045" s="254"/>
      <c r="G1045" s="254"/>
      <c r="H1045" s="254"/>
      <c r="I1045" s="254"/>
      <c r="J1045" s="254"/>
    </row>
    <row r="1046" spans="2:10" ht="29" x14ac:dyDescent="0.35">
      <c r="B1046" s="39" t="s">
        <v>48</v>
      </c>
      <c r="C1046" s="47" t="s">
        <v>1345</v>
      </c>
      <c r="D1046" s="48" t="s">
        <v>32</v>
      </c>
      <c r="E1046" s="254"/>
      <c r="F1046" s="254"/>
      <c r="G1046" s="254"/>
      <c r="H1046" s="254"/>
      <c r="I1046" s="254"/>
      <c r="J1046" s="254"/>
    </row>
    <row r="1047" spans="2:10" ht="29" x14ac:dyDescent="0.35">
      <c r="B1047" s="39" t="s">
        <v>48</v>
      </c>
      <c r="C1047" s="47" t="s">
        <v>1346</v>
      </c>
      <c r="D1047" s="48" t="s">
        <v>32</v>
      </c>
      <c r="E1047" s="254"/>
      <c r="F1047" s="254"/>
      <c r="G1047" s="254"/>
      <c r="H1047" s="254"/>
      <c r="I1047" s="254"/>
      <c r="J1047" s="254"/>
    </row>
    <row r="1048" spans="2:10" ht="29" x14ac:dyDescent="0.35">
      <c r="B1048" s="39" t="s">
        <v>48</v>
      </c>
      <c r="C1048" s="47" t="s">
        <v>1347</v>
      </c>
      <c r="D1048" s="48" t="s">
        <v>32</v>
      </c>
      <c r="E1048" s="254"/>
      <c r="F1048" s="254"/>
      <c r="G1048" s="254"/>
      <c r="H1048" s="254"/>
      <c r="I1048" s="254"/>
      <c r="J1048" s="254"/>
    </row>
    <row r="1049" spans="2:10" x14ac:dyDescent="0.35">
      <c r="B1049" s="39" t="s">
        <v>48</v>
      </c>
      <c r="C1049" s="47" t="s">
        <v>1348</v>
      </c>
      <c r="D1049" s="48" t="s">
        <v>32</v>
      </c>
      <c r="E1049" s="254"/>
      <c r="F1049" s="254"/>
      <c r="G1049" s="254"/>
      <c r="H1049" s="254"/>
      <c r="I1049" s="254"/>
      <c r="J1049" s="254"/>
    </row>
    <row r="1050" spans="2:10" ht="29" x14ac:dyDescent="0.35">
      <c r="B1050" s="39" t="s">
        <v>48</v>
      </c>
      <c r="C1050" s="47" t="s">
        <v>1349</v>
      </c>
      <c r="D1050" s="48" t="s">
        <v>32</v>
      </c>
      <c r="E1050" s="254"/>
      <c r="F1050" s="254"/>
      <c r="G1050" s="254"/>
      <c r="H1050" s="254"/>
      <c r="I1050" s="254"/>
      <c r="J1050" s="254"/>
    </row>
    <row r="1051" spans="2:10" x14ac:dyDescent="0.35">
      <c r="B1051" s="39" t="s">
        <v>48</v>
      </c>
      <c r="C1051" s="47" t="s">
        <v>1350</v>
      </c>
      <c r="D1051" s="48" t="s">
        <v>32</v>
      </c>
      <c r="E1051" s="254"/>
      <c r="F1051" s="254"/>
      <c r="G1051" s="254"/>
      <c r="H1051" s="254"/>
      <c r="I1051" s="254"/>
      <c r="J1051" s="254"/>
    </row>
    <row r="1052" spans="2:10" x14ac:dyDescent="0.35">
      <c r="B1052" s="39" t="s">
        <v>48</v>
      </c>
      <c r="C1052" s="47" t="s">
        <v>1351</v>
      </c>
      <c r="D1052" s="48" t="s">
        <v>32</v>
      </c>
      <c r="E1052" s="254"/>
      <c r="F1052" s="254"/>
      <c r="G1052" s="254"/>
      <c r="H1052" s="254"/>
      <c r="I1052" s="254"/>
      <c r="J1052" s="254"/>
    </row>
    <row r="1053" spans="2:10" ht="29" x14ac:dyDescent="0.35">
      <c r="B1053" s="39" t="s">
        <v>48</v>
      </c>
      <c r="C1053" s="47" t="s">
        <v>1352</v>
      </c>
      <c r="D1053" s="48" t="s">
        <v>32</v>
      </c>
      <c r="E1053" s="254"/>
      <c r="F1053" s="254"/>
      <c r="G1053" s="254"/>
      <c r="H1053" s="254"/>
      <c r="I1053" s="254"/>
      <c r="J1053" s="254"/>
    </row>
    <row r="1054" spans="2:10" ht="29" x14ac:dyDescent="0.35">
      <c r="B1054" s="39" t="s">
        <v>48</v>
      </c>
      <c r="C1054" s="47" t="s">
        <v>1353</v>
      </c>
      <c r="D1054" s="48" t="s">
        <v>32</v>
      </c>
      <c r="E1054" s="254"/>
      <c r="F1054" s="254"/>
      <c r="G1054" s="254"/>
      <c r="H1054" s="254"/>
      <c r="I1054" s="254"/>
      <c r="J1054" s="254"/>
    </row>
    <row r="1055" spans="2:10" x14ac:dyDescent="0.35">
      <c r="B1055" s="39" t="s">
        <v>48</v>
      </c>
      <c r="C1055" s="47" t="s">
        <v>1354</v>
      </c>
      <c r="D1055" s="48" t="s">
        <v>32</v>
      </c>
      <c r="E1055" s="254"/>
      <c r="F1055" s="254"/>
      <c r="G1055" s="254"/>
      <c r="H1055" s="254"/>
      <c r="I1055" s="254"/>
      <c r="J1055" s="254"/>
    </row>
    <row r="1056" spans="2:10" x14ac:dyDescent="0.35">
      <c r="B1056" s="39" t="s">
        <v>48</v>
      </c>
      <c r="C1056" s="47" t="s">
        <v>1355</v>
      </c>
      <c r="D1056" s="48" t="s">
        <v>32</v>
      </c>
      <c r="E1056" s="254"/>
      <c r="F1056" s="254"/>
      <c r="G1056" s="254"/>
      <c r="H1056" s="254"/>
      <c r="I1056" s="254"/>
      <c r="J1056" s="254"/>
    </row>
    <row r="1057" spans="2:10" x14ac:dyDescent="0.35">
      <c r="B1057" s="39" t="s">
        <v>48</v>
      </c>
      <c r="C1057" s="47" t="s">
        <v>1356</v>
      </c>
      <c r="D1057" s="48" t="s">
        <v>32</v>
      </c>
      <c r="E1057" s="254"/>
      <c r="F1057" s="254"/>
      <c r="G1057" s="254"/>
      <c r="H1057" s="254"/>
      <c r="I1057" s="254"/>
      <c r="J1057" s="254"/>
    </row>
    <row r="1058" spans="2:10" x14ac:dyDescent="0.35">
      <c r="B1058" s="39" t="s">
        <v>48</v>
      </c>
      <c r="C1058" s="47" t="s">
        <v>1357</v>
      </c>
      <c r="D1058" s="48" t="s">
        <v>32</v>
      </c>
      <c r="E1058" s="254"/>
      <c r="F1058" s="254"/>
      <c r="G1058" s="254"/>
      <c r="H1058" s="254"/>
      <c r="I1058" s="254"/>
      <c r="J1058" s="254"/>
    </row>
    <row r="1059" spans="2:10" x14ac:dyDescent="0.35">
      <c r="B1059" s="39" t="s">
        <v>48</v>
      </c>
      <c r="C1059" s="47" t="s">
        <v>1358</v>
      </c>
      <c r="D1059" s="48" t="s">
        <v>32</v>
      </c>
      <c r="E1059" s="254"/>
      <c r="F1059" s="254"/>
      <c r="G1059" s="254"/>
      <c r="H1059" s="254"/>
      <c r="I1059" s="254"/>
      <c r="J1059" s="254"/>
    </row>
    <row r="1060" spans="2:10" x14ac:dyDescent="0.35">
      <c r="B1060" s="39" t="s">
        <v>48</v>
      </c>
      <c r="C1060" s="47" t="s">
        <v>1359</v>
      </c>
      <c r="D1060" s="48" t="s">
        <v>32</v>
      </c>
      <c r="E1060" s="254"/>
      <c r="F1060" s="254"/>
      <c r="G1060" s="254"/>
      <c r="H1060" s="254"/>
      <c r="I1060" s="254"/>
      <c r="J1060" s="254"/>
    </row>
    <row r="1061" spans="2:10" ht="29" x14ac:dyDescent="0.35">
      <c r="B1061" s="39" t="s">
        <v>48</v>
      </c>
      <c r="C1061" s="47" t="s">
        <v>1360</v>
      </c>
      <c r="D1061" s="48" t="s">
        <v>32</v>
      </c>
      <c r="E1061" s="254"/>
      <c r="F1061" s="254"/>
      <c r="G1061" s="254"/>
      <c r="H1061" s="254"/>
      <c r="I1061" s="254"/>
      <c r="J1061" s="254"/>
    </row>
    <row r="1062" spans="2:10" x14ac:dyDescent="0.35">
      <c r="B1062" s="39" t="s">
        <v>48</v>
      </c>
      <c r="C1062" s="47" t="s">
        <v>1361</v>
      </c>
      <c r="D1062" s="48" t="s">
        <v>32</v>
      </c>
      <c r="E1062" s="254"/>
      <c r="F1062" s="254"/>
      <c r="G1062" s="254"/>
      <c r="H1062" s="254"/>
      <c r="I1062" s="254"/>
      <c r="J1062" s="254"/>
    </row>
    <row r="1063" spans="2:10" x14ac:dyDescent="0.35">
      <c r="B1063" s="39" t="s">
        <v>48</v>
      </c>
      <c r="C1063" s="47" t="s">
        <v>1362</v>
      </c>
      <c r="D1063" s="48" t="s">
        <v>32</v>
      </c>
      <c r="E1063" s="254"/>
      <c r="F1063" s="254"/>
      <c r="G1063" s="254"/>
      <c r="H1063" s="254"/>
      <c r="I1063" s="254"/>
      <c r="J1063" s="254"/>
    </row>
    <row r="1064" spans="2:10" x14ac:dyDescent="0.35">
      <c r="B1064" s="39" t="s">
        <v>48</v>
      </c>
      <c r="C1064" s="47" t="s">
        <v>1363</v>
      </c>
      <c r="D1064" s="48" t="s">
        <v>32</v>
      </c>
      <c r="E1064" s="254"/>
      <c r="F1064" s="254"/>
      <c r="G1064" s="254"/>
      <c r="H1064" s="254"/>
      <c r="I1064" s="254"/>
      <c r="J1064" s="254"/>
    </row>
    <row r="1065" spans="2:10" x14ac:dyDescent="0.35">
      <c r="B1065" s="39" t="s">
        <v>48</v>
      </c>
      <c r="C1065" s="47" t="s">
        <v>1364</v>
      </c>
      <c r="D1065" s="48" t="s">
        <v>32</v>
      </c>
      <c r="E1065" s="254"/>
      <c r="F1065" s="254"/>
      <c r="G1065" s="254"/>
      <c r="H1065" s="254"/>
      <c r="I1065" s="254"/>
      <c r="J1065" s="254"/>
    </row>
    <row r="1066" spans="2:10" x14ac:dyDescent="0.35">
      <c r="B1066" s="39" t="s">
        <v>48</v>
      </c>
      <c r="C1066" s="47" t="s">
        <v>1365</v>
      </c>
      <c r="D1066" s="48" t="s">
        <v>32</v>
      </c>
      <c r="E1066" s="254"/>
      <c r="F1066" s="254"/>
      <c r="G1066" s="254"/>
      <c r="H1066" s="254"/>
      <c r="I1066" s="254"/>
      <c r="J1066" s="254"/>
    </row>
    <row r="1067" spans="2:10" x14ac:dyDescent="0.35">
      <c r="B1067" s="39" t="s">
        <v>48</v>
      </c>
      <c r="C1067" s="47" t="s">
        <v>1366</v>
      </c>
      <c r="D1067" s="48" t="s">
        <v>32</v>
      </c>
      <c r="E1067" s="254"/>
      <c r="F1067" s="254"/>
      <c r="G1067" s="254"/>
      <c r="H1067" s="254"/>
      <c r="I1067" s="254"/>
      <c r="J1067" s="254"/>
    </row>
    <row r="1068" spans="2:10" x14ac:dyDescent="0.35">
      <c r="B1068" s="39" t="s">
        <v>48</v>
      </c>
      <c r="C1068" s="47" t="s">
        <v>1367</v>
      </c>
      <c r="D1068" s="48" t="s">
        <v>32</v>
      </c>
      <c r="E1068" s="254"/>
      <c r="F1068" s="254"/>
      <c r="G1068" s="254"/>
      <c r="H1068" s="254"/>
      <c r="I1068" s="254"/>
      <c r="J1068" s="254"/>
    </row>
    <row r="1069" spans="2:10" x14ac:dyDescent="0.35">
      <c r="B1069" s="39" t="s">
        <v>48</v>
      </c>
      <c r="C1069" s="47" t="s">
        <v>1368</v>
      </c>
      <c r="D1069" s="48" t="s">
        <v>32</v>
      </c>
      <c r="E1069" s="254"/>
      <c r="F1069" s="254"/>
      <c r="G1069" s="254"/>
      <c r="H1069" s="254"/>
      <c r="I1069" s="254"/>
      <c r="J1069" s="254"/>
    </row>
    <row r="1070" spans="2:10" ht="29" x14ac:dyDescent="0.35">
      <c r="B1070" s="39" t="s">
        <v>48</v>
      </c>
      <c r="C1070" s="47" t="s">
        <v>1369</v>
      </c>
      <c r="D1070" s="48" t="s">
        <v>32</v>
      </c>
      <c r="E1070" s="254"/>
      <c r="F1070" s="254"/>
      <c r="G1070" s="254"/>
      <c r="H1070" s="254"/>
      <c r="I1070" s="254"/>
      <c r="J1070" s="254"/>
    </row>
    <row r="1071" spans="2:10" ht="72.5" x14ac:dyDescent="0.35">
      <c r="B1071" s="39" t="s">
        <v>48</v>
      </c>
      <c r="C1071" s="47" t="s">
        <v>1370</v>
      </c>
      <c r="D1071" s="48" t="s">
        <v>32</v>
      </c>
      <c r="E1071" s="254"/>
      <c r="F1071" s="254"/>
      <c r="G1071" s="254"/>
      <c r="H1071" s="254"/>
      <c r="I1071" s="254"/>
      <c r="J1071" s="254"/>
    </row>
    <row r="1072" spans="2:10" x14ac:dyDescent="0.35">
      <c r="B1072" s="39" t="s">
        <v>48</v>
      </c>
      <c r="C1072" s="47" t="s">
        <v>1371</v>
      </c>
      <c r="D1072" s="48" t="s">
        <v>32</v>
      </c>
      <c r="E1072" s="254"/>
      <c r="F1072" s="254"/>
      <c r="G1072" s="254"/>
      <c r="H1072" s="254"/>
      <c r="I1072" s="254"/>
      <c r="J1072" s="254"/>
    </row>
    <row r="1073" spans="2:10" x14ac:dyDescent="0.35">
      <c r="B1073" s="39" t="s">
        <v>48</v>
      </c>
      <c r="C1073" s="47" t="s">
        <v>1372</v>
      </c>
      <c r="D1073" s="48" t="s">
        <v>32</v>
      </c>
      <c r="E1073" s="254"/>
      <c r="F1073" s="254"/>
      <c r="G1073" s="254"/>
      <c r="H1073" s="254"/>
      <c r="I1073" s="254"/>
      <c r="J1073" s="254"/>
    </row>
    <row r="1074" spans="2:10" x14ac:dyDescent="0.35">
      <c r="B1074" s="39" t="s">
        <v>48</v>
      </c>
      <c r="C1074" s="47" t="s">
        <v>1373</v>
      </c>
      <c r="D1074" s="48" t="s">
        <v>32</v>
      </c>
      <c r="E1074" s="254"/>
      <c r="F1074" s="254"/>
      <c r="G1074" s="254"/>
      <c r="H1074" s="254"/>
      <c r="I1074" s="254"/>
      <c r="J1074" s="254"/>
    </row>
    <row r="1075" spans="2:10" x14ac:dyDescent="0.35">
      <c r="B1075" s="39" t="s">
        <v>48</v>
      </c>
      <c r="C1075" s="47" t="s">
        <v>1374</v>
      </c>
      <c r="D1075" s="48" t="s">
        <v>32</v>
      </c>
      <c r="E1075" s="254"/>
      <c r="F1075" s="254"/>
      <c r="G1075" s="254"/>
      <c r="H1075" s="254"/>
      <c r="I1075" s="254"/>
      <c r="J1075" s="254"/>
    </row>
    <row r="1076" spans="2:10" x14ac:dyDescent="0.35">
      <c r="B1076" s="39" t="s">
        <v>48</v>
      </c>
      <c r="C1076" s="47" t="s">
        <v>1375</v>
      </c>
      <c r="D1076" s="48" t="s">
        <v>32</v>
      </c>
      <c r="E1076" s="254"/>
      <c r="F1076" s="254"/>
      <c r="G1076" s="254"/>
      <c r="H1076" s="254"/>
      <c r="I1076" s="254"/>
      <c r="J1076" s="254"/>
    </row>
    <row r="1077" spans="2:10" x14ac:dyDescent="0.35">
      <c r="B1077" s="39" t="s">
        <v>48</v>
      </c>
      <c r="C1077" s="47" t="s">
        <v>1376</v>
      </c>
      <c r="D1077" s="48" t="s">
        <v>32</v>
      </c>
      <c r="E1077" s="254"/>
      <c r="F1077" s="254"/>
      <c r="G1077" s="254"/>
      <c r="H1077" s="254"/>
      <c r="I1077" s="254"/>
      <c r="J1077" s="254"/>
    </row>
    <row r="1078" spans="2:10" x14ac:dyDescent="0.35">
      <c r="B1078" s="39" t="s">
        <v>48</v>
      </c>
      <c r="C1078" s="47" t="s">
        <v>1377</v>
      </c>
      <c r="D1078" s="48" t="s">
        <v>32</v>
      </c>
      <c r="E1078" s="254"/>
      <c r="F1078" s="254"/>
      <c r="G1078" s="254"/>
      <c r="H1078" s="254"/>
      <c r="I1078" s="254"/>
      <c r="J1078" s="254"/>
    </row>
    <row r="1079" spans="2:10" x14ac:dyDescent="0.35">
      <c r="B1079" s="39" t="s">
        <v>48</v>
      </c>
      <c r="C1079" s="47" t="s">
        <v>1378</v>
      </c>
      <c r="D1079" s="48" t="s">
        <v>32</v>
      </c>
      <c r="E1079" s="254"/>
      <c r="F1079" s="254"/>
      <c r="G1079" s="254"/>
      <c r="H1079" s="254"/>
      <c r="I1079" s="254"/>
      <c r="J1079" s="254"/>
    </row>
    <row r="1080" spans="2:10" x14ac:dyDescent="0.35">
      <c r="B1080" s="39" t="s">
        <v>48</v>
      </c>
      <c r="C1080" s="47" t="s">
        <v>1379</v>
      </c>
      <c r="D1080" s="48" t="s">
        <v>32</v>
      </c>
      <c r="E1080" s="254"/>
      <c r="F1080" s="254"/>
      <c r="G1080" s="254"/>
      <c r="H1080" s="254"/>
      <c r="I1080" s="254"/>
      <c r="J1080" s="254"/>
    </row>
    <row r="1081" spans="2:10" x14ac:dyDescent="0.35">
      <c r="B1081" s="39" t="s">
        <v>48</v>
      </c>
      <c r="C1081" s="47" t="s">
        <v>1380</v>
      </c>
      <c r="D1081" s="48" t="s">
        <v>32</v>
      </c>
      <c r="E1081" s="254"/>
      <c r="F1081" s="254"/>
      <c r="G1081" s="254"/>
      <c r="H1081" s="254"/>
      <c r="I1081" s="254"/>
      <c r="J1081" s="254"/>
    </row>
    <row r="1082" spans="2:10" x14ac:dyDescent="0.35">
      <c r="B1082" s="39" t="s">
        <v>48</v>
      </c>
      <c r="C1082" s="47" t="s">
        <v>1381</v>
      </c>
      <c r="D1082" s="48" t="s">
        <v>32</v>
      </c>
      <c r="E1082" s="254"/>
      <c r="F1082" s="254"/>
      <c r="G1082" s="254"/>
      <c r="H1082" s="254"/>
      <c r="I1082" s="254"/>
      <c r="J1082" s="254"/>
    </row>
    <row r="1083" spans="2:10" x14ac:dyDescent="0.35">
      <c r="B1083" s="39" t="s">
        <v>48</v>
      </c>
      <c r="C1083" s="47" t="s">
        <v>1382</v>
      </c>
      <c r="D1083" s="48" t="s">
        <v>32</v>
      </c>
      <c r="E1083" s="254"/>
      <c r="F1083" s="254"/>
      <c r="G1083" s="254"/>
      <c r="H1083" s="254"/>
      <c r="I1083" s="254"/>
      <c r="J1083" s="254"/>
    </row>
    <row r="1084" spans="2:10" x14ac:dyDescent="0.35">
      <c r="B1084" s="39" t="s">
        <v>48</v>
      </c>
      <c r="C1084" s="47" t="s">
        <v>1383</v>
      </c>
      <c r="D1084" s="48" t="s">
        <v>32</v>
      </c>
      <c r="E1084" s="254"/>
      <c r="F1084" s="254"/>
      <c r="G1084" s="254"/>
      <c r="H1084" s="254"/>
      <c r="I1084" s="254"/>
      <c r="J1084" s="254"/>
    </row>
    <row r="1085" spans="2:10" x14ac:dyDescent="0.35">
      <c r="B1085" s="39" t="s">
        <v>48</v>
      </c>
      <c r="C1085" s="47" t="s">
        <v>1384</v>
      </c>
      <c r="D1085" s="48" t="s">
        <v>32</v>
      </c>
      <c r="E1085" s="254"/>
      <c r="F1085" s="254"/>
      <c r="G1085" s="254"/>
      <c r="H1085" s="254"/>
      <c r="I1085" s="254"/>
      <c r="J1085" s="254"/>
    </row>
    <row r="1086" spans="2:10" x14ac:dyDescent="0.35">
      <c r="B1086" s="39" t="s">
        <v>48</v>
      </c>
      <c r="C1086" s="47" t="s">
        <v>1385</v>
      </c>
      <c r="D1086" s="48" t="s">
        <v>32</v>
      </c>
      <c r="E1086" s="254"/>
      <c r="F1086" s="254"/>
      <c r="G1086" s="254"/>
      <c r="H1086" s="254"/>
      <c r="I1086" s="254"/>
      <c r="J1086" s="254"/>
    </row>
    <row r="1087" spans="2:10" x14ac:dyDescent="0.35">
      <c r="B1087" s="39" t="s">
        <v>48</v>
      </c>
      <c r="C1087" s="47" t="s">
        <v>1386</v>
      </c>
      <c r="D1087" s="48" t="s">
        <v>32</v>
      </c>
      <c r="E1087" s="254"/>
      <c r="F1087" s="254"/>
      <c r="G1087" s="254"/>
      <c r="H1087" s="254"/>
      <c r="I1087" s="254"/>
      <c r="J1087" s="254"/>
    </row>
    <row r="1088" spans="2:10" ht="29" x14ac:dyDescent="0.35">
      <c r="B1088" s="39" t="s">
        <v>48</v>
      </c>
      <c r="C1088" s="47" t="s">
        <v>1387</v>
      </c>
      <c r="D1088" s="48" t="s">
        <v>32</v>
      </c>
      <c r="E1088" s="254"/>
      <c r="F1088" s="254"/>
      <c r="G1088" s="254"/>
      <c r="H1088" s="254"/>
      <c r="I1088" s="254"/>
      <c r="J1088" s="254"/>
    </row>
    <row r="1089" spans="2:10" x14ac:dyDescent="0.35">
      <c r="B1089" s="39" t="s">
        <v>48</v>
      </c>
      <c r="C1089" s="47" t="s">
        <v>1388</v>
      </c>
      <c r="D1089" s="48" t="s">
        <v>32</v>
      </c>
      <c r="E1089" s="254"/>
      <c r="F1089" s="254"/>
      <c r="G1089" s="254"/>
      <c r="H1089" s="254"/>
      <c r="I1089" s="254"/>
      <c r="J1089" s="254"/>
    </row>
    <row r="1090" spans="2:10" x14ac:dyDescent="0.35">
      <c r="B1090" s="39" t="s">
        <v>48</v>
      </c>
      <c r="C1090" s="47" t="s">
        <v>1389</v>
      </c>
      <c r="D1090" s="48" t="s">
        <v>32</v>
      </c>
      <c r="E1090" s="254"/>
      <c r="F1090" s="254"/>
      <c r="G1090" s="254"/>
      <c r="H1090" s="254"/>
      <c r="I1090" s="254"/>
      <c r="J1090" s="254"/>
    </row>
    <row r="1091" spans="2:10" x14ac:dyDescent="0.35">
      <c r="B1091" s="39" t="s">
        <v>48</v>
      </c>
      <c r="C1091" s="47" t="s">
        <v>1390</v>
      </c>
      <c r="D1091" s="48" t="s">
        <v>32</v>
      </c>
      <c r="E1091" s="254"/>
      <c r="F1091" s="254"/>
      <c r="G1091" s="254"/>
      <c r="H1091" s="254"/>
      <c r="I1091" s="254"/>
      <c r="J1091" s="254"/>
    </row>
    <row r="1092" spans="2:10" x14ac:dyDescent="0.35">
      <c r="B1092" s="39" t="s">
        <v>48</v>
      </c>
      <c r="C1092" s="47" t="s">
        <v>1391</v>
      </c>
      <c r="D1092" s="48" t="s">
        <v>32</v>
      </c>
      <c r="E1092" s="254"/>
      <c r="F1092" s="254"/>
      <c r="G1092" s="254"/>
      <c r="H1092" s="254"/>
      <c r="I1092" s="254"/>
      <c r="J1092" s="254"/>
    </row>
    <row r="1093" spans="2:10" x14ac:dyDescent="0.35">
      <c r="B1093" s="39" t="s">
        <v>48</v>
      </c>
      <c r="C1093" s="47" t="s">
        <v>1392</v>
      </c>
      <c r="D1093" s="48" t="s">
        <v>32</v>
      </c>
      <c r="E1093" s="254"/>
      <c r="F1093" s="254"/>
      <c r="G1093" s="254"/>
      <c r="H1093" s="254"/>
      <c r="I1093" s="254"/>
      <c r="J1093" s="254"/>
    </row>
    <row r="1094" spans="2:10" x14ac:dyDescent="0.35">
      <c r="B1094" s="39" t="s">
        <v>48</v>
      </c>
      <c r="C1094" s="47" t="s">
        <v>1393</v>
      </c>
      <c r="D1094" s="48" t="s">
        <v>32</v>
      </c>
      <c r="E1094" s="254"/>
      <c r="F1094" s="254"/>
      <c r="G1094" s="254"/>
      <c r="H1094" s="254"/>
      <c r="I1094" s="254"/>
      <c r="J1094" s="254"/>
    </row>
    <row r="1095" spans="2:10" x14ac:dyDescent="0.35">
      <c r="B1095" s="39" t="s">
        <v>48</v>
      </c>
      <c r="C1095" s="47" t="s">
        <v>1394</v>
      </c>
      <c r="D1095" s="48" t="s">
        <v>32</v>
      </c>
      <c r="E1095" s="254"/>
      <c r="F1095" s="254"/>
      <c r="G1095" s="254"/>
      <c r="H1095" s="254"/>
      <c r="I1095" s="254"/>
      <c r="J1095" s="254"/>
    </row>
    <row r="1096" spans="2:10" x14ac:dyDescent="0.35">
      <c r="B1096" s="39" t="s">
        <v>48</v>
      </c>
      <c r="C1096" s="47" t="s">
        <v>1395</v>
      </c>
      <c r="D1096" s="48" t="s">
        <v>32</v>
      </c>
      <c r="E1096" s="254"/>
      <c r="F1096" s="254"/>
      <c r="G1096" s="254"/>
      <c r="H1096" s="254"/>
      <c r="I1096" s="254"/>
      <c r="J1096" s="254"/>
    </row>
    <row r="1097" spans="2:10" x14ac:dyDescent="0.35">
      <c r="B1097" s="39" t="s">
        <v>48</v>
      </c>
      <c r="C1097" s="47" t="s">
        <v>1396</v>
      </c>
      <c r="D1097" s="48" t="s">
        <v>32</v>
      </c>
      <c r="E1097" s="254"/>
      <c r="F1097" s="254"/>
      <c r="G1097" s="254"/>
      <c r="H1097" s="254"/>
      <c r="I1097" s="254"/>
      <c r="J1097" s="254"/>
    </row>
    <row r="1098" spans="2:10" x14ac:dyDescent="0.35">
      <c r="B1098" s="39" t="s">
        <v>48</v>
      </c>
      <c r="C1098" s="47" t="s">
        <v>159</v>
      </c>
      <c r="D1098" s="48" t="s">
        <v>32</v>
      </c>
      <c r="E1098" s="254"/>
      <c r="F1098" s="254"/>
      <c r="G1098" s="254"/>
      <c r="H1098" s="254"/>
      <c r="I1098" s="254"/>
      <c r="J1098" s="254"/>
    </row>
    <row r="1099" spans="2:10" x14ac:dyDescent="0.35">
      <c r="B1099" s="39" t="s">
        <v>48</v>
      </c>
      <c r="C1099" s="47" t="s">
        <v>1397</v>
      </c>
      <c r="D1099" s="48" t="s">
        <v>32</v>
      </c>
      <c r="E1099" s="254"/>
      <c r="F1099" s="254"/>
      <c r="G1099" s="254"/>
      <c r="H1099" s="254"/>
      <c r="I1099" s="254"/>
      <c r="J1099" s="254"/>
    </row>
    <row r="1100" spans="2:10" x14ac:dyDescent="0.35">
      <c r="B1100" s="39" t="s">
        <v>48</v>
      </c>
      <c r="C1100" s="47" t="s">
        <v>1398</v>
      </c>
      <c r="D1100" s="48" t="s">
        <v>32</v>
      </c>
      <c r="E1100" s="254"/>
      <c r="F1100" s="254"/>
      <c r="G1100" s="254"/>
      <c r="H1100" s="254"/>
      <c r="I1100" s="254"/>
      <c r="J1100" s="254"/>
    </row>
    <row r="1101" spans="2:10" x14ac:dyDescent="0.35">
      <c r="B1101" s="39" t="s">
        <v>48</v>
      </c>
      <c r="C1101" s="47" t="s">
        <v>1399</v>
      </c>
      <c r="D1101" s="48" t="s">
        <v>32</v>
      </c>
      <c r="E1101" s="254"/>
      <c r="F1101" s="254"/>
      <c r="G1101" s="254"/>
      <c r="H1101" s="254"/>
      <c r="I1101" s="254"/>
      <c r="J1101" s="254"/>
    </row>
    <row r="1102" spans="2:10" x14ac:dyDescent="0.35">
      <c r="B1102" s="39" t="s">
        <v>48</v>
      </c>
      <c r="C1102" s="47" t="s">
        <v>1400</v>
      </c>
      <c r="D1102" s="48" t="s">
        <v>32</v>
      </c>
      <c r="E1102" s="254"/>
      <c r="F1102" s="254"/>
      <c r="G1102" s="254"/>
      <c r="H1102" s="254"/>
      <c r="I1102" s="254"/>
      <c r="J1102" s="254"/>
    </row>
    <row r="1103" spans="2:10" x14ac:dyDescent="0.35">
      <c r="B1103" s="39" t="s">
        <v>48</v>
      </c>
      <c r="C1103" s="47" t="s">
        <v>1401</v>
      </c>
      <c r="D1103" s="48" t="s">
        <v>32</v>
      </c>
      <c r="E1103" s="254"/>
      <c r="F1103" s="254"/>
      <c r="G1103" s="254"/>
      <c r="H1103" s="254"/>
      <c r="I1103" s="254"/>
      <c r="J1103" s="254"/>
    </row>
    <row r="1104" spans="2:10" x14ac:dyDescent="0.35">
      <c r="B1104" s="39" t="s">
        <v>48</v>
      </c>
      <c r="C1104" s="47" t="s">
        <v>1402</v>
      </c>
      <c r="D1104" s="48" t="s">
        <v>32</v>
      </c>
      <c r="E1104" s="254"/>
      <c r="F1104" s="254"/>
      <c r="G1104" s="254"/>
      <c r="H1104" s="254"/>
      <c r="I1104" s="254"/>
      <c r="J1104" s="254"/>
    </row>
    <row r="1105" spans="2:10" x14ac:dyDescent="0.35">
      <c r="B1105" s="39" t="s">
        <v>48</v>
      </c>
      <c r="C1105" s="47" t="s">
        <v>1403</v>
      </c>
      <c r="D1105" s="48" t="s">
        <v>32</v>
      </c>
      <c r="E1105" s="254"/>
      <c r="F1105" s="254"/>
      <c r="G1105" s="254"/>
      <c r="H1105" s="254"/>
      <c r="I1105" s="254"/>
      <c r="J1105" s="254"/>
    </row>
    <row r="1106" spans="2:10" x14ac:dyDescent="0.35">
      <c r="B1106" s="39" t="s">
        <v>48</v>
      </c>
      <c r="C1106" s="47" t="s">
        <v>1404</v>
      </c>
      <c r="D1106" s="48" t="s">
        <v>32</v>
      </c>
      <c r="E1106" s="254"/>
      <c r="F1106" s="254"/>
      <c r="G1106" s="254"/>
      <c r="H1106" s="254"/>
      <c r="I1106" s="254"/>
      <c r="J1106" s="254"/>
    </row>
    <row r="1107" spans="2:10" ht="29" x14ac:dyDescent="0.35">
      <c r="B1107" s="39" t="s">
        <v>48</v>
      </c>
      <c r="C1107" s="47" t="s">
        <v>1405</v>
      </c>
      <c r="D1107" s="48" t="s">
        <v>32</v>
      </c>
      <c r="E1107" s="254"/>
      <c r="F1107" s="254"/>
      <c r="G1107" s="254"/>
      <c r="H1107" s="254"/>
      <c r="I1107" s="254"/>
      <c r="J1107" s="254"/>
    </row>
    <row r="1108" spans="2:10" x14ac:dyDescent="0.35">
      <c r="B1108" s="39" t="s">
        <v>48</v>
      </c>
      <c r="C1108" s="47" t="s">
        <v>1406</v>
      </c>
      <c r="D1108" s="48" t="s">
        <v>32</v>
      </c>
      <c r="E1108" s="254"/>
      <c r="F1108" s="254"/>
      <c r="G1108" s="254"/>
      <c r="H1108" s="254"/>
      <c r="I1108" s="254"/>
      <c r="J1108" s="254"/>
    </row>
    <row r="1109" spans="2:10" x14ac:dyDescent="0.35">
      <c r="B1109" s="39" t="s">
        <v>48</v>
      </c>
      <c r="C1109" s="47" t="s">
        <v>1407</v>
      </c>
      <c r="D1109" s="48" t="s">
        <v>32</v>
      </c>
      <c r="E1109" s="254"/>
      <c r="F1109" s="254"/>
      <c r="G1109" s="254"/>
      <c r="H1109" s="254"/>
      <c r="I1109" s="254"/>
      <c r="J1109" s="254"/>
    </row>
    <row r="1110" spans="2:10" x14ac:dyDescent="0.35">
      <c r="B1110" s="39" t="s">
        <v>48</v>
      </c>
      <c r="C1110" s="47" t="s">
        <v>1408</v>
      </c>
      <c r="D1110" s="48" t="s">
        <v>32</v>
      </c>
      <c r="E1110" s="254"/>
      <c r="F1110" s="254"/>
      <c r="G1110" s="254"/>
      <c r="H1110" s="254"/>
      <c r="I1110" s="254"/>
      <c r="J1110" s="254"/>
    </row>
    <row r="1111" spans="2:10" ht="29" x14ac:dyDescent="0.35">
      <c r="B1111" s="39" t="s">
        <v>48</v>
      </c>
      <c r="C1111" s="47" t="s">
        <v>1409</v>
      </c>
      <c r="D1111" s="48" t="s">
        <v>32</v>
      </c>
      <c r="E1111" s="254"/>
      <c r="F1111" s="254"/>
      <c r="G1111" s="254"/>
      <c r="H1111" s="254"/>
      <c r="I1111" s="254"/>
      <c r="J1111" s="254"/>
    </row>
    <row r="1112" spans="2:10" x14ac:dyDescent="0.35">
      <c r="B1112" s="39" t="s">
        <v>48</v>
      </c>
      <c r="C1112" s="47" t="s">
        <v>1410</v>
      </c>
      <c r="D1112" s="48" t="s">
        <v>32</v>
      </c>
      <c r="E1112" s="254"/>
      <c r="F1112" s="254"/>
      <c r="G1112" s="254"/>
      <c r="H1112" s="254"/>
      <c r="I1112" s="254"/>
      <c r="J1112" s="254"/>
    </row>
    <row r="1113" spans="2:10" x14ac:dyDescent="0.35">
      <c r="B1113" s="39" t="s">
        <v>48</v>
      </c>
      <c r="C1113" s="47" t="s">
        <v>1411</v>
      </c>
      <c r="D1113" s="48" t="s">
        <v>32</v>
      </c>
      <c r="E1113" s="254"/>
      <c r="F1113" s="254"/>
      <c r="G1113" s="254"/>
      <c r="H1113" s="254"/>
      <c r="I1113" s="254"/>
      <c r="J1113" s="254"/>
    </row>
    <row r="1114" spans="2:10" x14ac:dyDescent="0.35">
      <c r="B1114" s="39" t="s">
        <v>48</v>
      </c>
      <c r="C1114" s="47" t="s">
        <v>1412</v>
      </c>
      <c r="D1114" s="48" t="s">
        <v>32</v>
      </c>
      <c r="E1114" s="254"/>
      <c r="F1114" s="254"/>
      <c r="G1114" s="254"/>
      <c r="H1114" s="254"/>
      <c r="I1114" s="254"/>
      <c r="J1114" s="254"/>
    </row>
    <row r="1115" spans="2:10" x14ac:dyDescent="0.35">
      <c r="B1115" s="39" t="s">
        <v>48</v>
      </c>
      <c r="C1115" s="47" t="s">
        <v>1413</v>
      </c>
      <c r="D1115" s="48" t="s">
        <v>32</v>
      </c>
      <c r="E1115" s="254"/>
      <c r="F1115" s="254"/>
      <c r="G1115" s="254"/>
      <c r="H1115" s="254"/>
      <c r="I1115" s="254"/>
      <c r="J1115" s="254"/>
    </row>
    <row r="1116" spans="2:10" ht="29" x14ac:dyDescent="0.35">
      <c r="B1116" s="39" t="s">
        <v>48</v>
      </c>
      <c r="C1116" s="47" t="s">
        <v>1414</v>
      </c>
      <c r="D1116" s="48" t="s">
        <v>32</v>
      </c>
      <c r="E1116" s="254"/>
      <c r="F1116" s="254"/>
      <c r="G1116" s="254"/>
      <c r="H1116" s="254"/>
      <c r="I1116" s="254"/>
      <c r="J1116" s="254"/>
    </row>
    <row r="1117" spans="2:10" ht="43.5" x14ac:dyDescent="0.35">
      <c r="B1117" s="39" t="s">
        <v>48</v>
      </c>
      <c r="C1117" s="47" t="s">
        <v>1415</v>
      </c>
      <c r="D1117" s="48" t="s">
        <v>32</v>
      </c>
      <c r="E1117" s="254"/>
      <c r="F1117" s="254"/>
      <c r="G1117" s="254"/>
      <c r="H1117" s="254"/>
      <c r="I1117" s="254"/>
      <c r="J1117" s="254"/>
    </row>
    <row r="1118" spans="2:10" x14ac:dyDescent="0.35">
      <c r="B1118" s="39" t="s">
        <v>48</v>
      </c>
      <c r="C1118" s="47" t="s">
        <v>1416</v>
      </c>
      <c r="D1118" s="48" t="s">
        <v>32</v>
      </c>
      <c r="E1118" s="254"/>
      <c r="F1118" s="254"/>
      <c r="G1118" s="254"/>
      <c r="H1118" s="254"/>
      <c r="I1118" s="254"/>
      <c r="J1118" s="254"/>
    </row>
    <row r="1119" spans="2:10" x14ac:dyDescent="0.35">
      <c r="B1119" s="39" t="s">
        <v>48</v>
      </c>
      <c r="C1119" s="47" t="s">
        <v>1417</v>
      </c>
      <c r="D1119" s="48" t="s">
        <v>32</v>
      </c>
      <c r="E1119" s="254"/>
      <c r="F1119" s="254"/>
      <c r="G1119" s="254"/>
      <c r="H1119" s="254"/>
      <c r="I1119" s="254"/>
      <c r="J1119" s="254"/>
    </row>
    <row r="1120" spans="2:10" x14ac:dyDescent="0.35">
      <c r="B1120" s="39" t="s">
        <v>48</v>
      </c>
      <c r="C1120" s="47" t="s">
        <v>1418</v>
      </c>
      <c r="D1120" s="48" t="s">
        <v>32</v>
      </c>
      <c r="E1120" s="254"/>
      <c r="F1120" s="254"/>
      <c r="G1120" s="254"/>
      <c r="H1120" s="254"/>
      <c r="I1120" s="254"/>
      <c r="J1120" s="254"/>
    </row>
    <row r="1121" spans="2:10" x14ac:dyDescent="0.35">
      <c r="B1121" s="39" t="s">
        <v>48</v>
      </c>
      <c r="C1121" s="47" t="s">
        <v>1419</v>
      </c>
      <c r="D1121" s="48" t="s">
        <v>32</v>
      </c>
      <c r="E1121" s="254"/>
      <c r="F1121" s="254"/>
      <c r="G1121" s="254"/>
      <c r="H1121" s="254"/>
      <c r="I1121" s="254"/>
      <c r="J1121" s="254"/>
    </row>
    <row r="1122" spans="2:10" x14ac:dyDescent="0.35">
      <c r="B1122" s="39" t="s">
        <v>48</v>
      </c>
      <c r="C1122" s="47" t="s">
        <v>1420</v>
      </c>
      <c r="D1122" s="48" t="s">
        <v>32</v>
      </c>
      <c r="E1122" s="254"/>
      <c r="F1122" s="254"/>
      <c r="G1122" s="254"/>
      <c r="H1122" s="254"/>
      <c r="I1122" s="254"/>
      <c r="J1122" s="254"/>
    </row>
    <row r="1123" spans="2:10" x14ac:dyDescent="0.35">
      <c r="B1123" s="39" t="s">
        <v>48</v>
      </c>
      <c r="C1123" s="47" t="s">
        <v>1421</v>
      </c>
      <c r="D1123" s="48" t="s">
        <v>32</v>
      </c>
      <c r="E1123" s="254"/>
      <c r="F1123" s="254"/>
      <c r="G1123" s="254"/>
      <c r="H1123" s="254"/>
      <c r="I1123" s="254"/>
      <c r="J1123" s="254"/>
    </row>
    <row r="1124" spans="2:10" x14ac:dyDescent="0.35">
      <c r="B1124" s="39" t="s">
        <v>48</v>
      </c>
      <c r="C1124" s="47" t="s">
        <v>1422</v>
      </c>
      <c r="D1124" s="48" t="s">
        <v>32</v>
      </c>
      <c r="E1124" s="254"/>
      <c r="F1124" s="254"/>
      <c r="G1124" s="254"/>
      <c r="H1124" s="254"/>
      <c r="I1124" s="254"/>
      <c r="J1124" s="254"/>
    </row>
    <row r="1125" spans="2:10" x14ac:dyDescent="0.35">
      <c r="B1125" s="39" t="s">
        <v>48</v>
      </c>
      <c r="C1125" s="47" t="s">
        <v>1423</v>
      </c>
      <c r="D1125" s="48" t="s">
        <v>32</v>
      </c>
      <c r="E1125" s="254"/>
      <c r="F1125" s="254"/>
      <c r="G1125" s="254"/>
      <c r="H1125" s="254"/>
      <c r="I1125" s="254"/>
      <c r="J1125" s="254"/>
    </row>
    <row r="1126" spans="2:10" x14ac:dyDescent="0.35">
      <c r="B1126" s="39" t="s">
        <v>48</v>
      </c>
      <c r="C1126" s="47" t="s">
        <v>1424</v>
      </c>
      <c r="D1126" s="48" t="s">
        <v>32</v>
      </c>
      <c r="E1126" s="254"/>
      <c r="F1126" s="254"/>
      <c r="G1126" s="254"/>
      <c r="H1126" s="254"/>
      <c r="I1126" s="254"/>
      <c r="J1126" s="254"/>
    </row>
    <row r="1127" spans="2:10" x14ac:dyDescent="0.35">
      <c r="B1127" s="39" t="s">
        <v>48</v>
      </c>
      <c r="C1127" s="47" t="s">
        <v>1425</v>
      </c>
      <c r="D1127" s="48" t="s">
        <v>32</v>
      </c>
      <c r="E1127" s="254"/>
      <c r="F1127" s="254"/>
      <c r="G1127" s="254"/>
      <c r="H1127" s="254"/>
      <c r="I1127" s="254"/>
      <c r="J1127" s="254"/>
    </row>
    <row r="1128" spans="2:10" x14ac:dyDescent="0.35">
      <c r="B1128" s="39" t="s">
        <v>48</v>
      </c>
      <c r="C1128" s="47" t="s">
        <v>1426</v>
      </c>
      <c r="D1128" s="48" t="s">
        <v>32</v>
      </c>
      <c r="E1128" s="254"/>
      <c r="F1128" s="254"/>
      <c r="G1128" s="254"/>
      <c r="H1128" s="254"/>
      <c r="I1128" s="254"/>
      <c r="J1128" s="254"/>
    </row>
    <row r="1129" spans="2:10" x14ac:dyDescent="0.35">
      <c r="B1129" s="39" t="s">
        <v>48</v>
      </c>
      <c r="C1129" s="47" t="s">
        <v>1427</v>
      </c>
      <c r="D1129" s="48" t="s">
        <v>32</v>
      </c>
      <c r="E1129" s="254"/>
      <c r="F1129" s="254"/>
      <c r="G1129" s="254"/>
      <c r="H1129" s="254"/>
      <c r="I1129" s="254"/>
      <c r="J1129" s="254"/>
    </row>
    <row r="1130" spans="2:10" x14ac:dyDescent="0.35">
      <c r="B1130" s="39" t="s">
        <v>48</v>
      </c>
      <c r="C1130" s="47" t="s">
        <v>1428</v>
      </c>
      <c r="D1130" s="48" t="s">
        <v>32</v>
      </c>
      <c r="E1130" s="254"/>
      <c r="F1130" s="254"/>
      <c r="G1130" s="254"/>
      <c r="H1130" s="254"/>
      <c r="I1130" s="254"/>
      <c r="J1130" s="254"/>
    </row>
    <row r="1131" spans="2:10" x14ac:dyDescent="0.35">
      <c r="B1131" s="39" t="s">
        <v>48</v>
      </c>
      <c r="C1131" s="47" t="s">
        <v>1429</v>
      </c>
      <c r="D1131" s="48" t="s">
        <v>32</v>
      </c>
      <c r="E1131" s="254"/>
      <c r="F1131" s="254"/>
      <c r="G1131" s="254"/>
      <c r="H1131" s="254"/>
      <c r="I1131" s="254"/>
      <c r="J1131" s="254"/>
    </row>
    <row r="1132" spans="2:10" x14ac:dyDescent="0.35">
      <c r="B1132" s="39" t="s">
        <v>48</v>
      </c>
      <c r="C1132" s="47" t="s">
        <v>1430</v>
      </c>
      <c r="D1132" s="48" t="s">
        <v>32</v>
      </c>
      <c r="E1132" s="254"/>
      <c r="F1132" s="254"/>
      <c r="G1132" s="254"/>
      <c r="H1132" s="254"/>
      <c r="I1132" s="254"/>
      <c r="J1132" s="254"/>
    </row>
    <row r="1133" spans="2:10" x14ac:dyDescent="0.35">
      <c r="B1133" s="39" t="s">
        <v>48</v>
      </c>
      <c r="C1133" s="47" t="s">
        <v>1431</v>
      </c>
      <c r="D1133" s="48" t="s">
        <v>32</v>
      </c>
      <c r="E1133" s="254"/>
      <c r="F1133" s="254"/>
      <c r="G1133" s="254"/>
      <c r="H1133" s="254"/>
      <c r="I1133" s="254"/>
      <c r="J1133" s="254"/>
    </row>
    <row r="1134" spans="2:10" x14ac:dyDescent="0.35">
      <c r="B1134" s="39" t="s">
        <v>48</v>
      </c>
      <c r="C1134" s="47" t="s">
        <v>1432</v>
      </c>
      <c r="D1134" s="48" t="s">
        <v>32</v>
      </c>
      <c r="E1134" s="254"/>
      <c r="F1134" s="254"/>
      <c r="G1134" s="254"/>
      <c r="H1134" s="254"/>
      <c r="I1134" s="254"/>
      <c r="J1134" s="254"/>
    </row>
    <row r="1135" spans="2:10" x14ac:dyDescent="0.35">
      <c r="B1135" s="39" t="s">
        <v>48</v>
      </c>
      <c r="C1135" s="47" t="s">
        <v>1433</v>
      </c>
      <c r="D1135" s="48" t="s">
        <v>32</v>
      </c>
      <c r="E1135" s="254"/>
      <c r="F1135" s="254"/>
      <c r="G1135" s="254"/>
      <c r="H1135" s="254"/>
      <c r="I1135" s="254"/>
      <c r="J1135" s="254"/>
    </row>
    <row r="1136" spans="2:10" x14ac:dyDescent="0.35">
      <c r="B1136" s="39" t="s">
        <v>48</v>
      </c>
      <c r="C1136" s="47" t="s">
        <v>1434</v>
      </c>
      <c r="D1136" s="48" t="s">
        <v>32</v>
      </c>
      <c r="E1136" s="254"/>
      <c r="F1136" s="254"/>
      <c r="G1136" s="254"/>
      <c r="H1136" s="254"/>
      <c r="I1136" s="254"/>
      <c r="J1136" s="254"/>
    </row>
    <row r="1137" spans="2:10" x14ac:dyDescent="0.35">
      <c r="B1137" s="39" t="s">
        <v>48</v>
      </c>
      <c r="C1137" s="47" t="s">
        <v>1435</v>
      </c>
      <c r="D1137" s="48" t="s">
        <v>32</v>
      </c>
      <c r="E1137" s="254"/>
      <c r="F1137" s="254"/>
      <c r="G1137" s="254"/>
      <c r="H1137" s="254"/>
      <c r="I1137" s="254"/>
      <c r="J1137" s="254"/>
    </row>
    <row r="1138" spans="2:10" ht="29" x14ac:dyDescent="0.35">
      <c r="B1138" s="39" t="s">
        <v>48</v>
      </c>
      <c r="C1138" s="47" t="s">
        <v>1436</v>
      </c>
      <c r="D1138" s="48" t="s">
        <v>32</v>
      </c>
      <c r="E1138" s="254"/>
      <c r="F1138" s="254"/>
      <c r="G1138" s="254"/>
      <c r="H1138" s="254"/>
      <c r="I1138" s="254"/>
      <c r="J1138" s="254"/>
    </row>
    <row r="1139" spans="2:10" x14ac:dyDescent="0.35">
      <c r="B1139" s="39" t="s">
        <v>48</v>
      </c>
      <c r="C1139" s="47" t="s">
        <v>1437</v>
      </c>
      <c r="D1139" s="48" t="s">
        <v>32</v>
      </c>
      <c r="E1139" s="254"/>
      <c r="F1139" s="254"/>
      <c r="G1139" s="254"/>
      <c r="H1139" s="254"/>
      <c r="I1139" s="254"/>
      <c r="J1139" s="254"/>
    </row>
    <row r="1140" spans="2:10" x14ac:dyDescent="0.35">
      <c r="B1140" s="39" t="s">
        <v>48</v>
      </c>
      <c r="C1140" s="47" t="s">
        <v>1438</v>
      </c>
      <c r="D1140" s="48" t="s">
        <v>32</v>
      </c>
      <c r="E1140" s="254"/>
      <c r="F1140" s="254"/>
      <c r="G1140" s="254"/>
      <c r="H1140" s="254"/>
      <c r="I1140" s="254"/>
      <c r="J1140" s="254"/>
    </row>
    <row r="1141" spans="2:10" ht="29" x14ac:dyDescent="0.35">
      <c r="B1141" s="39" t="s">
        <v>48</v>
      </c>
      <c r="C1141" s="47" t="s">
        <v>1439</v>
      </c>
      <c r="D1141" s="48" t="s">
        <v>32</v>
      </c>
      <c r="E1141" s="254"/>
      <c r="F1141" s="254"/>
      <c r="G1141" s="254"/>
      <c r="H1141" s="254"/>
      <c r="I1141" s="254"/>
      <c r="J1141" s="254"/>
    </row>
    <row r="1142" spans="2:10" x14ac:dyDescent="0.35">
      <c r="B1142" s="39" t="s">
        <v>48</v>
      </c>
      <c r="C1142" s="47" t="s">
        <v>1440</v>
      </c>
      <c r="D1142" s="48" t="s">
        <v>32</v>
      </c>
      <c r="E1142" s="254"/>
      <c r="F1142" s="254"/>
      <c r="G1142" s="254"/>
      <c r="H1142" s="254"/>
      <c r="I1142" s="254"/>
      <c r="J1142" s="254"/>
    </row>
    <row r="1143" spans="2:10" x14ac:dyDescent="0.35">
      <c r="B1143" s="39" t="s">
        <v>48</v>
      </c>
      <c r="C1143" s="47" t="s">
        <v>1441</v>
      </c>
      <c r="D1143" s="48" t="s">
        <v>32</v>
      </c>
      <c r="E1143" s="254"/>
      <c r="F1143" s="254"/>
      <c r="G1143" s="254"/>
      <c r="H1143" s="254"/>
      <c r="I1143" s="254"/>
      <c r="J1143" s="254"/>
    </row>
    <row r="1144" spans="2:10" x14ac:dyDescent="0.35">
      <c r="B1144" s="39" t="s">
        <v>48</v>
      </c>
      <c r="C1144" s="47" t="s">
        <v>1442</v>
      </c>
      <c r="D1144" s="48" t="s">
        <v>32</v>
      </c>
      <c r="E1144" s="254"/>
      <c r="F1144" s="254"/>
      <c r="G1144" s="254"/>
      <c r="H1144" s="254"/>
      <c r="I1144" s="254"/>
      <c r="J1144" s="254"/>
    </row>
    <row r="1145" spans="2:10" x14ac:dyDescent="0.35">
      <c r="B1145" s="39" t="s">
        <v>48</v>
      </c>
      <c r="C1145" s="47" t="s">
        <v>1443</v>
      </c>
      <c r="D1145" s="48" t="s">
        <v>32</v>
      </c>
      <c r="E1145" s="254"/>
      <c r="F1145" s="254"/>
      <c r="G1145" s="254"/>
      <c r="H1145" s="254"/>
      <c r="I1145" s="254"/>
      <c r="J1145" s="254"/>
    </row>
    <row r="1146" spans="2:10" x14ac:dyDescent="0.35">
      <c r="B1146" s="39" t="s">
        <v>48</v>
      </c>
      <c r="C1146" s="47" t="s">
        <v>1444</v>
      </c>
      <c r="D1146" s="48" t="s">
        <v>32</v>
      </c>
      <c r="E1146" s="254"/>
      <c r="F1146" s="254"/>
      <c r="G1146" s="254"/>
      <c r="H1146" s="254"/>
      <c r="I1146" s="254"/>
      <c r="J1146" s="254"/>
    </row>
    <row r="1147" spans="2:10" ht="29" x14ac:dyDescent="0.35">
      <c r="B1147" s="39" t="s">
        <v>48</v>
      </c>
      <c r="C1147" s="47" t="s">
        <v>1445</v>
      </c>
      <c r="D1147" s="48" t="s">
        <v>32</v>
      </c>
      <c r="E1147" s="254"/>
      <c r="F1147" s="254"/>
      <c r="G1147" s="254"/>
      <c r="H1147" s="254"/>
      <c r="I1147" s="254"/>
      <c r="J1147" s="254"/>
    </row>
    <row r="1148" spans="2:10" ht="29" x14ac:dyDescent="0.35">
      <c r="B1148" s="39" t="s">
        <v>48</v>
      </c>
      <c r="C1148" s="47" t="s">
        <v>1446</v>
      </c>
      <c r="D1148" s="48" t="s">
        <v>32</v>
      </c>
      <c r="E1148" s="254"/>
      <c r="F1148" s="254"/>
      <c r="G1148" s="254"/>
      <c r="H1148" s="254"/>
      <c r="I1148" s="254"/>
      <c r="J1148" s="254"/>
    </row>
    <row r="1149" spans="2:10" x14ac:dyDescent="0.35">
      <c r="B1149" s="39" t="s">
        <v>48</v>
      </c>
      <c r="C1149" s="47" t="s">
        <v>1447</v>
      </c>
      <c r="D1149" s="48" t="s">
        <v>32</v>
      </c>
      <c r="E1149" s="254"/>
      <c r="F1149" s="254"/>
      <c r="G1149" s="254"/>
      <c r="H1149" s="254"/>
      <c r="I1149" s="254"/>
      <c r="J1149" s="254"/>
    </row>
    <row r="1150" spans="2:10" x14ac:dyDescent="0.35">
      <c r="B1150" s="39" t="s">
        <v>48</v>
      </c>
      <c r="C1150" s="47" t="s">
        <v>1448</v>
      </c>
      <c r="D1150" s="48" t="s">
        <v>32</v>
      </c>
      <c r="E1150" s="254"/>
      <c r="F1150" s="254"/>
      <c r="G1150" s="254"/>
      <c r="H1150" s="254"/>
      <c r="I1150" s="254"/>
      <c r="J1150" s="254"/>
    </row>
    <row r="1151" spans="2:10" x14ac:dyDescent="0.35">
      <c r="B1151" s="39" t="s">
        <v>48</v>
      </c>
      <c r="C1151" s="47" t="s">
        <v>1449</v>
      </c>
      <c r="D1151" s="48" t="s">
        <v>32</v>
      </c>
      <c r="E1151" s="254"/>
      <c r="F1151" s="254"/>
      <c r="G1151" s="254"/>
      <c r="H1151" s="254"/>
      <c r="I1151" s="254"/>
      <c r="J1151" s="254"/>
    </row>
    <row r="1152" spans="2:10" ht="29" x14ac:dyDescent="0.35">
      <c r="B1152" s="39" t="s">
        <v>48</v>
      </c>
      <c r="C1152" s="47" t="s">
        <v>1450</v>
      </c>
      <c r="D1152" s="48" t="s">
        <v>32</v>
      </c>
      <c r="E1152" s="254"/>
      <c r="F1152" s="254"/>
      <c r="G1152" s="254"/>
      <c r="H1152" s="254"/>
      <c r="I1152" s="254"/>
      <c r="J1152" s="254"/>
    </row>
    <row r="1153" spans="2:10" ht="29" x14ac:dyDescent="0.35">
      <c r="B1153" s="39" t="s">
        <v>48</v>
      </c>
      <c r="C1153" s="47" t="s">
        <v>1451</v>
      </c>
      <c r="D1153" s="48" t="s">
        <v>32</v>
      </c>
      <c r="E1153" s="254"/>
      <c r="F1153" s="254"/>
      <c r="G1153" s="254"/>
      <c r="H1153" s="254"/>
      <c r="I1153" s="254"/>
      <c r="J1153" s="254"/>
    </row>
    <row r="1154" spans="2:10" x14ac:dyDescent="0.35">
      <c r="B1154" s="39" t="s">
        <v>48</v>
      </c>
      <c r="C1154" s="47" t="s">
        <v>1452</v>
      </c>
      <c r="D1154" s="48" t="s">
        <v>32</v>
      </c>
      <c r="E1154" s="254"/>
      <c r="F1154" s="254"/>
      <c r="G1154" s="254"/>
      <c r="H1154" s="254"/>
      <c r="I1154" s="254"/>
      <c r="J1154" s="254"/>
    </row>
    <row r="1155" spans="2:10" x14ac:dyDescent="0.35">
      <c r="B1155" s="39" t="s">
        <v>48</v>
      </c>
      <c r="C1155" s="47" t="s">
        <v>1453</v>
      </c>
      <c r="D1155" s="48" t="s">
        <v>32</v>
      </c>
      <c r="E1155" s="254"/>
      <c r="F1155" s="254"/>
      <c r="G1155" s="254"/>
      <c r="H1155" s="254"/>
      <c r="I1155" s="254"/>
      <c r="J1155" s="254"/>
    </row>
    <row r="1156" spans="2:10" x14ac:dyDescent="0.35">
      <c r="B1156" s="39" t="s">
        <v>48</v>
      </c>
      <c r="C1156" s="47" t="s">
        <v>1454</v>
      </c>
      <c r="D1156" s="48" t="s">
        <v>32</v>
      </c>
      <c r="E1156" s="254"/>
      <c r="F1156" s="254"/>
      <c r="G1156" s="254"/>
      <c r="H1156" s="254"/>
      <c r="I1156" s="254"/>
      <c r="J1156" s="254"/>
    </row>
    <row r="1157" spans="2:10" x14ac:dyDescent="0.35">
      <c r="B1157" s="39" t="s">
        <v>48</v>
      </c>
      <c r="C1157" s="47" t="s">
        <v>1455</v>
      </c>
      <c r="D1157" s="48" t="s">
        <v>32</v>
      </c>
      <c r="E1157" s="254"/>
      <c r="F1157" s="254"/>
      <c r="G1157" s="254"/>
      <c r="H1157" s="254"/>
      <c r="I1157" s="254"/>
      <c r="J1157" s="254"/>
    </row>
    <row r="1158" spans="2:10" x14ac:dyDescent="0.35">
      <c r="B1158" s="39" t="s">
        <v>48</v>
      </c>
      <c r="C1158" s="47" t="s">
        <v>1456</v>
      </c>
      <c r="D1158" s="48" t="s">
        <v>32</v>
      </c>
      <c r="E1158" s="254"/>
      <c r="F1158" s="254"/>
      <c r="G1158" s="254"/>
      <c r="H1158" s="254"/>
      <c r="I1158" s="254"/>
      <c r="J1158" s="254"/>
    </row>
    <row r="1159" spans="2:10" ht="29" x14ac:dyDescent="0.35">
      <c r="B1159" s="39" t="s">
        <v>48</v>
      </c>
      <c r="C1159" s="47" t="s">
        <v>1457</v>
      </c>
      <c r="D1159" s="48" t="s">
        <v>32</v>
      </c>
      <c r="E1159" s="254"/>
      <c r="F1159" s="254"/>
      <c r="G1159" s="254"/>
      <c r="H1159" s="254"/>
      <c r="I1159" s="254"/>
      <c r="J1159" s="254"/>
    </row>
    <row r="1160" spans="2:10" x14ac:dyDescent="0.35">
      <c r="B1160" s="39" t="s">
        <v>48</v>
      </c>
      <c r="C1160" s="47" t="s">
        <v>1458</v>
      </c>
      <c r="D1160" s="48" t="s">
        <v>32</v>
      </c>
      <c r="E1160" s="254"/>
      <c r="F1160" s="254"/>
      <c r="G1160" s="254"/>
      <c r="H1160" s="254"/>
      <c r="I1160" s="254"/>
      <c r="J1160" s="254"/>
    </row>
    <row r="1161" spans="2:10" x14ac:dyDescent="0.35">
      <c r="B1161" s="39" t="s">
        <v>48</v>
      </c>
      <c r="C1161" s="47" t="s">
        <v>1459</v>
      </c>
      <c r="D1161" s="48" t="s">
        <v>32</v>
      </c>
      <c r="E1161" s="254"/>
      <c r="F1161" s="254"/>
      <c r="G1161" s="254"/>
      <c r="H1161" s="254"/>
      <c r="I1161" s="254"/>
      <c r="J1161" s="254"/>
    </row>
    <row r="1162" spans="2:10" ht="29" x14ac:dyDescent="0.35">
      <c r="B1162" s="39" t="s">
        <v>48</v>
      </c>
      <c r="C1162" s="47" t="s">
        <v>1460</v>
      </c>
      <c r="D1162" s="48" t="s">
        <v>32</v>
      </c>
      <c r="E1162" s="254"/>
      <c r="F1162" s="254"/>
      <c r="G1162" s="254"/>
      <c r="H1162" s="254"/>
      <c r="I1162" s="254"/>
      <c r="J1162" s="254"/>
    </row>
    <row r="1163" spans="2:10" x14ac:dyDescent="0.35">
      <c r="B1163" s="39" t="s">
        <v>48</v>
      </c>
      <c r="C1163" s="47" t="s">
        <v>1461</v>
      </c>
      <c r="D1163" s="48" t="s">
        <v>32</v>
      </c>
      <c r="E1163" s="254"/>
      <c r="F1163" s="254"/>
      <c r="G1163" s="254"/>
      <c r="H1163" s="254"/>
      <c r="I1163" s="254"/>
      <c r="J1163" s="254"/>
    </row>
    <row r="1164" spans="2:10" x14ac:dyDescent="0.35">
      <c r="B1164" s="39" t="s">
        <v>48</v>
      </c>
      <c r="C1164" s="47" t="s">
        <v>1462</v>
      </c>
      <c r="D1164" s="48" t="s">
        <v>32</v>
      </c>
      <c r="E1164" s="254"/>
      <c r="F1164" s="254"/>
      <c r="G1164" s="254"/>
      <c r="H1164" s="254"/>
      <c r="I1164" s="254"/>
      <c r="J1164" s="254"/>
    </row>
    <row r="1165" spans="2:10" x14ac:dyDescent="0.35">
      <c r="B1165" s="39" t="s">
        <v>48</v>
      </c>
      <c r="C1165" s="47" t="s">
        <v>1463</v>
      </c>
      <c r="D1165" s="48" t="s">
        <v>32</v>
      </c>
      <c r="E1165" s="254"/>
      <c r="F1165" s="254"/>
      <c r="G1165" s="254"/>
      <c r="H1165" s="254"/>
      <c r="I1165" s="254"/>
      <c r="J1165" s="254"/>
    </row>
    <row r="1166" spans="2:10" x14ac:dyDescent="0.35">
      <c r="B1166" s="39" t="s">
        <v>48</v>
      </c>
      <c r="C1166" s="47" t="s">
        <v>1464</v>
      </c>
      <c r="D1166" s="48" t="s">
        <v>32</v>
      </c>
      <c r="E1166" s="254"/>
      <c r="F1166" s="254"/>
      <c r="G1166" s="254"/>
      <c r="H1166" s="254"/>
      <c r="I1166" s="254"/>
      <c r="J1166" s="254"/>
    </row>
    <row r="1167" spans="2:10" x14ac:dyDescent="0.35">
      <c r="B1167" s="39" t="s">
        <v>48</v>
      </c>
      <c r="C1167" s="47" t="s">
        <v>1465</v>
      </c>
      <c r="D1167" s="48" t="s">
        <v>32</v>
      </c>
      <c r="E1167" s="254"/>
      <c r="F1167" s="254"/>
      <c r="G1167" s="254"/>
      <c r="H1167" s="254"/>
      <c r="I1167" s="254"/>
      <c r="J1167" s="254"/>
    </row>
    <row r="1168" spans="2:10" ht="29" x14ac:dyDescent="0.35">
      <c r="B1168" s="39" t="s">
        <v>48</v>
      </c>
      <c r="C1168" s="47" t="s">
        <v>1466</v>
      </c>
      <c r="D1168" s="48" t="s">
        <v>32</v>
      </c>
      <c r="E1168" s="254"/>
      <c r="F1168" s="254"/>
      <c r="G1168" s="254"/>
      <c r="H1168" s="254"/>
      <c r="I1168" s="254"/>
      <c r="J1168" s="254"/>
    </row>
    <row r="1169" spans="2:10" x14ac:dyDescent="0.35">
      <c r="B1169" s="39" t="s">
        <v>48</v>
      </c>
      <c r="C1169" s="47" t="s">
        <v>1467</v>
      </c>
      <c r="D1169" s="48" t="s">
        <v>32</v>
      </c>
      <c r="E1169" s="254"/>
      <c r="F1169" s="254"/>
      <c r="G1169" s="254"/>
      <c r="H1169" s="254"/>
      <c r="I1169" s="254"/>
      <c r="J1169" s="254"/>
    </row>
    <row r="1170" spans="2:10" x14ac:dyDescent="0.35">
      <c r="B1170" s="39" t="s">
        <v>48</v>
      </c>
      <c r="C1170" s="47" t="s">
        <v>1468</v>
      </c>
      <c r="D1170" s="48" t="s">
        <v>32</v>
      </c>
      <c r="E1170" s="254"/>
      <c r="F1170" s="254"/>
      <c r="G1170" s="254"/>
      <c r="H1170" s="254"/>
      <c r="I1170" s="254"/>
      <c r="J1170" s="254"/>
    </row>
    <row r="1171" spans="2:10" ht="29" x14ac:dyDescent="0.35">
      <c r="B1171" s="39" t="s">
        <v>48</v>
      </c>
      <c r="C1171" s="47" t="s">
        <v>1469</v>
      </c>
      <c r="D1171" s="48" t="s">
        <v>32</v>
      </c>
      <c r="E1171" s="254"/>
      <c r="F1171" s="254"/>
      <c r="G1171" s="254"/>
      <c r="H1171" s="254"/>
      <c r="I1171" s="254"/>
      <c r="J1171" s="254"/>
    </row>
    <row r="1172" spans="2:10" x14ac:dyDescent="0.35">
      <c r="B1172" s="39" t="s">
        <v>48</v>
      </c>
      <c r="C1172" s="47" t="s">
        <v>1470</v>
      </c>
      <c r="D1172" s="48" t="s">
        <v>32</v>
      </c>
      <c r="E1172" s="254"/>
      <c r="F1172" s="254"/>
      <c r="G1172" s="254"/>
      <c r="H1172" s="254"/>
      <c r="I1172" s="254"/>
      <c r="J1172" s="254"/>
    </row>
    <row r="1173" spans="2:10" x14ac:dyDescent="0.35">
      <c r="B1173" s="39" t="s">
        <v>48</v>
      </c>
      <c r="C1173" s="47" t="s">
        <v>1471</v>
      </c>
      <c r="D1173" s="48" t="s">
        <v>32</v>
      </c>
      <c r="E1173" s="254"/>
      <c r="F1173" s="254"/>
      <c r="G1173" s="254"/>
      <c r="H1173" s="254"/>
      <c r="I1173" s="254"/>
      <c r="J1173" s="254"/>
    </row>
    <row r="1174" spans="2:10" x14ac:dyDescent="0.35">
      <c r="B1174" s="39" t="s">
        <v>48</v>
      </c>
      <c r="C1174" s="47" t="s">
        <v>1472</v>
      </c>
      <c r="D1174" s="48" t="s">
        <v>32</v>
      </c>
      <c r="E1174" s="254"/>
      <c r="F1174" s="254"/>
      <c r="G1174" s="254"/>
      <c r="H1174" s="254"/>
      <c r="I1174" s="254"/>
      <c r="J1174" s="254"/>
    </row>
    <row r="1175" spans="2:10" x14ac:dyDescent="0.35">
      <c r="B1175" s="39" t="s">
        <v>48</v>
      </c>
      <c r="C1175" s="47" t="s">
        <v>1473</v>
      </c>
      <c r="D1175" s="48" t="s">
        <v>32</v>
      </c>
      <c r="E1175" s="254"/>
      <c r="F1175" s="254"/>
      <c r="G1175" s="254"/>
      <c r="H1175" s="254"/>
      <c r="I1175" s="254"/>
      <c r="J1175" s="254"/>
    </row>
    <row r="1176" spans="2:10" x14ac:dyDescent="0.35">
      <c r="B1176" s="39" t="s">
        <v>48</v>
      </c>
      <c r="C1176" s="47" t="s">
        <v>1474</v>
      </c>
      <c r="D1176" s="48" t="s">
        <v>32</v>
      </c>
      <c r="E1176" s="254"/>
      <c r="F1176" s="254"/>
      <c r="G1176" s="254"/>
      <c r="H1176" s="254"/>
      <c r="I1176" s="254"/>
      <c r="J1176" s="254"/>
    </row>
    <row r="1177" spans="2:10" x14ac:dyDescent="0.35">
      <c r="B1177" s="39" t="s">
        <v>48</v>
      </c>
      <c r="C1177" s="47" t="s">
        <v>1475</v>
      </c>
      <c r="D1177" s="48" t="s">
        <v>32</v>
      </c>
      <c r="E1177" s="254"/>
      <c r="F1177" s="254"/>
      <c r="G1177" s="254"/>
      <c r="H1177" s="254"/>
      <c r="I1177" s="254"/>
      <c r="J1177" s="254"/>
    </row>
    <row r="1178" spans="2:10" x14ac:dyDescent="0.35">
      <c r="B1178" s="39" t="s">
        <v>48</v>
      </c>
      <c r="C1178" s="47" t="s">
        <v>1476</v>
      </c>
      <c r="D1178" s="48" t="s">
        <v>32</v>
      </c>
      <c r="E1178" s="254"/>
      <c r="F1178" s="254"/>
      <c r="G1178" s="254"/>
      <c r="H1178" s="254"/>
      <c r="I1178" s="254"/>
      <c r="J1178" s="254"/>
    </row>
    <row r="1179" spans="2:10" ht="29" x14ac:dyDescent="0.35">
      <c r="B1179" s="39" t="s">
        <v>48</v>
      </c>
      <c r="C1179" s="47" t="s">
        <v>1477</v>
      </c>
      <c r="D1179" s="48" t="s">
        <v>32</v>
      </c>
      <c r="E1179" s="254"/>
      <c r="F1179" s="254"/>
      <c r="G1179" s="254"/>
      <c r="H1179" s="254"/>
      <c r="I1179" s="254"/>
      <c r="J1179" s="254"/>
    </row>
    <row r="1180" spans="2:10" x14ac:dyDescent="0.35">
      <c r="B1180" s="39" t="s">
        <v>48</v>
      </c>
      <c r="C1180" s="47" t="s">
        <v>1478</v>
      </c>
      <c r="D1180" s="48" t="s">
        <v>32</v>
      </c>
      <c r="E1180" s="254"/>
      <c r="F1180" s="254"/>
      <c r="G1180" s="254"/>
      <c r="H1180" s="254"/>
      <c r="I1180" s="254"/>
      <c r="J1180" s="254"/>
    </row>
    <row r="1181" spans="2:10" ht="29" x14ac:dyDescent="0.35">
      <c r="B1181" s="39" t="s">
        <v>48</v>
      </c>
      <c r="C1181" s="47" t="s">
        <v>1479</v>
      </c>
      <c r="D1181" s="48" t="s">
        <v>32</v>
      </c>
      <c r="E1181" s="254"/>
      <c r="F1181" s="254"/>
      <c r="G1181" s="254"/>
      <c r="H1181" s="254"/>
      <c r="I1181" s="254"/>
      <c r="J1181" s="254"/>
    </row>
    <row r="1182" spans="2:10" ht="29" x14ac:dyDescent="0.35">
      <c r="B1182" s="39" t="s">
        <v>48</v>
      </c>
      <c r="C1182" s="47" t="s">
        <v>1480</v>
      </c>
      <c r="D1182" s="48" t="s">
        <v>32</v>
      </c>
      <c r="E1182" s="254"/>
      <c r="F1182" s="254"/>
      <c r="G1182" s="254"/>
      <c r="H1182" s="254"/>
      <c r="I1182" s="254"/>
      <c r="J1182" s="254"/>
    </row>
    <row r="1183" spans="2:10" x14ac:dyDescent="0.35">
      <c r="B1183" s="39" t="s">
        <v>48</v>
      </c>
      <c r="C1183" s="47" t="s">
        <v>1481</v>
      </c>
      <c r="D1183" s="48" t="s">
        <v>32</v>
      </c>
      <c r="E1183" s="254"/>
      <c r="F1183" s="254"/>
      <c r="G1183" s="254"/>
      <c r="H1183" s="254"/>
      <c r="I1183" s="254"/>
      <c r="J1183" s="254"/>
    </row>
    <row r="1184" spans="2:10" x14ac:dyDescent="0.35">
      <c r="B1184" s="39" t="s">
        <v>48</v>
      </c>
      <c r="C1184" s="47" t="s">
        <v>1482</v>
      </c>
      <c r="D1184" s="48" t="s">
        <v>32</v>
      </c>
      <c r="E1184" s="254"/>
      <c r="F1184" s="254"/>
      <c r="G1184" s="254"/>
      <c r="H1184" s="254"/>
      <c r="I1184" s="254"/>
      <c r="J1184" s="254"/>
    </row>
    <row r="1185" spans="2:10" x14ac:dyDescent="0.35">
      <c r="B1185" s="39" t="s">
        <v>48</v>
      </c>
      <c r="C1185" s="47" t="s">
        <v>1483</v>
      </c>
      <c r="D1185" s="48" t="s">
        <v>32</v>
      </c>
      <c r="E1185" s="254"/>
      <c r="F1185" s="254"/>
      <c r="G1185" s="254"/>
      <c r="H1185" s="254"/>
      <c r="I1185" s="254"/>
      <c r="J1185" s="254"/>
    </row>
    <row r="1186" spans="2:10" x14ac:dyDescent="0.35">
      <c r="B1186" s="39" t="s">
        <v>48</v>
      </c>
      <c r="C1186" s="47" t="s">
        <v>1484</v>
      </c>
      <c r="D1186" s="48" t="s">
        <v>32</v>
      </c>
      <c r="E1186" s="254"/>
      <c r="F1186" s="254"/>
      <c r="G1186" s="254"/>
      <c r="H1186" s="254"/>
      <c r="I1186" s="254"/>
      <c r="J1186" s="254"/>
    </row>
    <row r="1187" spans="2:10" ht="58" x14ac:dyDescent="0.35">
      <c r="B1187" s="39" t="s">
        <v>48</v>
      </c>
      <c r="C1187" s="47" t="s">
        <v>1485</v>
      </c>
      <c r="D1187" s="48" t="s">
        <v>32</v>
      </c>
      <c r="E1187" s="254"/>
      <c r="F1187" s="254"/>
      <c r="G1187" s="254"/>
      <c r="H1187" s="254"/>
      <c r="I1187" s="254"/>
      <c r="J1187" s="254"/>
    </row>
    <row r="1188" spans="2:10" x14ac:dyDescent="0.35">
      <c r="B1188" s="39" t="s">
        <v>48</v>
      </c>
      <c r="C1188" s="47" t="s">
        <v>1486</v>
      </c>
      <c r="D1188" s="48" t="s">
        <v>32</v>
      </c>
      <c r="E1188" s="254"/>
      <c r="F1188" s="254"/>
      <c r="G1188" s="254"/>
      <c r="H1188" s="254"/>
      <c r="I1188" s="254"/>
      <c r="J1188" s="254"/>
    </row>
    <row r="1189" spans="2:10" x14ac:dyDescent="0.35">
      <c r="B1189" s="39" t="s">
        <v>48</v>
      </c>
      <c r="C1189" s="47" t="s">
        <v>1487</v>
      </c>
      <c r="D1189" s="48" t="s">
        <v>32</v>
      </c>
      <c r="E1189" s="254"/>
      <c r="F1189" s="254"/>
      <c r="G1189" s="254"/>
      <c r="H1189" s="254"/>
      <c r="I1189" s="254"/>
      <c r="J1189" s="254"/>
    </row>
    <row r="1190" spans="2:10" ht="29" x14ac:dyDescent="0.35">
      <c r="B1190" s="39" t="s">
        <v>48</v>
      </c>
      <c r="C1190" s="47" t="s">
        <v>1488</v>
      </c>
      <c r="D1190" s="48" t="s">
        <v>32</v>
      </c>
      <c r="E1190" s="254"/>
      <c r="F1190" s="254"/>
      <c r="G1190" s="254"/>
      <c r="H1190" s="254"/>
      <c r="I1190" s="254"/>
      <c r="J1190" s="254"/>
    </row>
    <row r="1191" spans="2:10" x14ac:dyDescent="0.35">
      <c r="B1191" s="39" t="s">
        <v>48</v>
      </c>
      <c r="C1191" s="47" t="s">
        <v>1489</v>
      </c>
      <c r="D1191" s="48" t="s">
        <v>32</v>
      </c>
      <c r="E1191" s="254"/>
      <c r="F1191" s="254"/>
      <c r="G1191" s="254"/>
      <c r="H1191" s="254"/>
      <c r="I1191" s="254"/>
      <c r="J1191" s="254"/>
    </row>
    <row r="1192" spans="2:10" x14ac:dyDescent="0.35">
      <c r="B1192" s="39" t="s">
        <v>48</v>
      </c>
      <c r="C1192" s="47" t="s">
        <v>1490</v>
      </c>
      <c r="D1192" s="48" t="s">
        <v>32</v>
      </c>
      <c r="E1192" s="254"/>
      <c r="F1192" s="254"/>
      <c r="G1192" s="254"/>
      <c r="H1192" s="254"/>
      <c r="I1192" s="254"/>
      <c r="J1192" s="254"/>
    </row>
    <row r="1193" spans="2:10" x14ac:dyDescent="0.35">
      <c r="B1193" s="39" t="s">
        <v>48</v>
      </c>
      <c r="C1193" s="47" t="s">
        <v>1491</v>
      </c>
      <c r="D1193" s="48" t="s">
        <v>32</v>
      </c>
      <c r="E1193" s="254"/>
      <c r="F1193" s="254"/>
      <c r="G1193" s="254"/>
      <c r="H1193" s="254"/>
      <c r="I1193" s="254"/>
      <c r="J1193" s="254"/>
    </row>
    <row r="1194" spans="2:10" x14ac:dyDescent="0.35">
      <c r="B1194" s="39" t="s">
        <v>48</v>
      </c>
      <c r="C1194" s="47" t="s">
        <v>1492</v>
      </c>
      <c r="D1194" s="48" t="s">
        <v>32</v>
      </c>
      <c r="E1194" s="254"/>
      <c r="F1194" s="254"/>
      <c r="G1194" s="254"/>
      <c r="H1194" s="254"/>
      <c r="I1194" s="254"/>
      <c r="J1194" s="254"/>
    </row>
    <row r="1195" spans="2:10" x14ac:dyDescent="0.35">
      <c r="B1195" s="39" t="s">
        <v>48</v>
      </c>
      <c r="C1195" s="47" t="s">
        <v>1493</v>
      </c>
      <c r="D1195" s="48" t="s">
        <v>32</v>
      </c>
      <c r="E1195" s="254"/>
      <c r="F1195" s="254"/>
      <c r="G1195" s="254"/>
      <c r="H1195" s="254"/>
      <c r="I1195" s="254"/>
      <c r="J1195" s="254"/>
    </row>
    <row r="1196" spans="2:10" x14ac:dyDescent="0.35">
      <c r="B1196" s="39" t="s">
        <v>48</v>
      </c>
      <c r="C1196" s="47" t="s">
        <v>1494</v>
      </c>
      <c r="D1196" s="48" t="s">
        <v>32</v>
      </c>
      <c r="E1196" s="254"/>
      <c r="F1196" s="254"/>
      <c r="G1196" s="254"/>
      <c r="H1196" s="254"/>
      <c r="I1196" s="254"/>
      <c r="J1196" s="254"/>
    </row>
    <row r="1197" spans="2:10" x14ac:dyDescent="0.35">
      <c r="B1197" s="39" t="s">
        <v>48</v>
      </c>
      <c r="C1197" s="47" t="s">
        <v>1495</v>
      </c>
      <c r="D1197" s="48" t="s">
        <v>32</v>
      </c>
      <c r="E1197" s="254"/>
      <c r="F1197" s="254"/>
      <c r="G1197" s="254"/>
      <c r="H1197" s="254"/>
      <c r="I1197" s="254"/>
      <c r="J1197" s="254"/>
    </row>
    <row r="1198" spans="2:10" x14ac:dyDescent="0.35">
      <c r="B1198" s="39" t="s">
        <v>48</v>
      </c>
      <c r="C1198" s="47" t="s">
        <v>1496</v>
      </c>
      <c r="D1198" s="48" t="s">
        <v>32</v>
      </c>
      <c r="E1198" s="254"/>
      <c r="F1198" s="254"/>
      <c r="G1198" s="254"/>
      <c r="H1198" s="254"/>
      <c r="I1198" s="254"/>
      <c r="J1198" s="254"/>
    </row>
    <row r="1199" spans="2:10" x14ac:dyDescent="0.35">
      <c r="B1199" s="39" t="s">
        <v>48</v>
      </c>
      <c r="C1199" s="47" t="s">
        <v>820</v>
      </c>
      <c r="D1199" s="48" t="s">
        <v>21</v>
      </c>
      <c r="E1199" s="254"/>
      <c r="F1199" s="254"/>
      <c r="G1199" s="254"/>
      <c r="H1199" s="254"/>
      <c r="I1199" s="254"/>
      <c r="J1199" s="254"/>
    </row>
    <row r="1200" spans="2:10" ht="29" x14ac:dyDescent="0.35">
      <c r="B1200" s="39" t="s">
        <v>48</v>
      </c>
      <c r="C1200" s="47" t="s">
        <v>1497</v>
      </c>
      <c r="D1200" s="48" t="s">
        <v>21</v>
      </c>
      <c r="E1200" s="254"/>
      <c r="F1200" s="254"/>
      <c r="G1200" s="254"/>
      <c r="H1200" s="254"/>
      <c r="I1200" s="254"/>
      <c r="J1200" s="254"/>
    </row>
    <row r="1201" spans="2:10" x14ac:dyDescent="0.35">
      <c r="B1201" s="39" t="s">
        <v>48</v>
      </c>
      <c r="C1201" s="47" t="s">
        <v>1498</v>
      </c>
      <c r="D1201" s="48" t="s">
        <v>21</v>
      </c>
      <c r="E1201" s="254"/>
      <c r="F1201" s="254"/>
      <c r="G1201" s="254"/>
      <c r="H1201" s="254"/>
      <c r="I1201" s="254"/>
      <c r="J1201" s="254"/>
    </row>
    <row r="1202" spans="2:10" x14ac:dyDescent="0.35">
      <c r="B1202" s="39" t="s">
        <v>48</v>
      </c>
      <c r="C1202" s="47" t="s">
        <v>1499</v>
      </c>
      <c r="D1202" s="48" t="s">
        <v>21</v>
      </c>
      <c r="E1202" s="254"/>
      <c r="F1202" s="254"/>
      <c r="G1202" s="254"/>
      <c r="H1202" s="254"/>
      <c r="I1202" s="254"/>
      <c r="J1202" s="254"/>
    </row>
    <row r="1203" spans="2:10" ht="29" x14ac:dyDescent="0.35">
      <c r="B1203" s="39" t="s">
        <v>48</v>
      </c>
      <c r="C1203" s="47" t="s">
        <v>1500</v>
      </c>
      <c r="D1203" s="48" t="s">
        <v>21</v>
      </c>
      <c r="E1203" s="254"/>
      <c r="F1203" s="254"/>
      <c r="G1203" s="254"/>
      <c r="H1203" s="254"/>
      <c r="I1203" s="254"/>
      <c r="J1203" s="254"/>
    </row>
    <row r="1204" spans="2:10" x14ac:dyDescent="0.35">
      <c r="B1204" s="39" t="s">
        <v>48</v>
      </c>
      <c r="C1204" s="47" t="s">
        <v>1501</v>
      </c>
      <c r="D1204" s="48" t="s">
        <v>21</v>
      </c>
      <c r="E1204" s="254"/>
      <c r="F1204" s="254"/>
      <c r="G1204" s="254"/>
      <c r="H1204" s="254"/>
      <c r="I1204" s="254"/>
      <c r="J1204" s="254"/>
    </row>
    <row r="1205" spans="2:10" x14ac:dyDescent="0.35">
      <c r="B1205" s="39" t="s">
        <v>48</v>
      </c>
      <c r="C1205" s="47" t="s">
        <v>1502</v>
      </c>
      <c r="D1205" s="48" t="s">
        <v>21</v>
      </c>
      <c r="E1205" s="254"/>
      <c r="F1205" s="254"/>
      <c r="G1205" s="254"/>
      <c r="H1205" s="254"/>
      <c r="I1205" s="254"/>
      <c r="J1205" s="254"/>
    </row>
    <row r="1206" spans="2:10" x14ac:dyDescent="0.35">
      <c r="B1206" s="39" t="s">
        <v>48</v>
      </c>
      <c r="C1206" s="47" t="s">
        <v>1503</v>
      </c>
      <c r="D1206" s="48" t="s">
        <v>21</v>
      </c>
      <c r="E1206" s="254"/>
      <c r="F1206" s="254"/>
      <c r="G1206" s="254"/>
      <c r="H1206" s="254"/>
      <c r="I1206" s="254"/>
      <c r="J1206" s="254"/>
    </row>
    <row r="1207" spans="2:10" x14ac:dyDescent="0.35">
      <c r="B1207" s="39" t="s">
        <v>48</v>
      </c>
      <c r="C1207" s="47" t="s">
        <v>1504</v>
      </c>
      <c r="D1207" s="48" t="s">
        <v>21</v>
      </c>
      <c r="E1207" s="254"/>
      <c r="F1207" s="254"/>
      <c r="G1207" s="254"/>
      <c r="H1207" s="254"/>
      <c r="I1207" s="254"/>
      <c r="J1207" s="254"/>
    </row>
    <row r="1208" spans="2:10" x14ac:dyDescent="0.35">
      <c r="B1208" s="39" t="s">
        <v>48</v>
      </c>
      <c r="C1208" s="47" t="s">
        <v>1505</v>
      </c>
      <c r="D1208" s="48" t="s">
        <v>21</v>
      </c>
      <c r="E1208" s="254"/>
      <c r="F1208" s="254"/>
      <c r="G1208" s="254"/>
      <c r="H1208" s="254"/>
      <c r="I1208" s="254"/>
      <c r="J1208" s="254"/>
    </row>
    <row r="1209" spans="2:10" x14ac:dyDescent="0.35">
      <c r="B1209" s="39" t="s">
        <v>48</v>
      </c>
      <c r="C1209" s="47" t="s">
        <v>1506</v>
      </c>
      <c r="D1209" s="48" t="s">
        <v>21</v>
      </c>
      <c r="E1209" s="254"/>
      <c r="F1209" s="254"/>
      <c r="G1209" s="254"/>
      <c r="H1209" s="254"/>
      <c r="I1209" s="254"/>
      <c r="J1209" s="254"/>
    </row>
    <row r="1210" spans="2:10" x14ac:dyDescent="0.35">
      <c r="B1210" s="39" t="s">
        <v>1507</v>
      </c>
      <c r="C1210" s="47" t="s">
        <v>1508</v>
      </c>
      <c r="D1210" s="48" t="s">
        <v>32</v>
      </c>
      <c r="E1210" s="254"/>
      <c r="F1210" s="254"/>
      <c r="G1210" s="254"/>
      <c r="H1210" s="254"/>
      <c r="I1210" s="254"/>
      <c r="J1210" s="254"/>
    </row>
    <row r="1211" spans="2:10" ht="58" x14ac:dyDescent="0.35">
      <c r="B1211" s="39" t="s">
        <v>1507</v>
      </c>
      <c r="C1211" s="47" t="s">
        <v>1509</v>
      </c>
      <c r="D1211" s="48" t="s">
        <v>32</v>
      </c>
      <c r="E1211" s="254"/>
      <c r="F1211" s="254"/>
      <c r="G1211" s="254"/>
      <c r="H1211" s="254"/>
      <c r="I1211" s="254"/>
      <c r="J1211" s="254"/>
    </row>
    <row r="1212" spans="2:10" ht="29" x14ac:dyDescent="0.35">
      <c r="B1212" s="39" t="s">
        <v>1507</v>
      </c>
      <c r="C1212" s="47" t="s">
        <v>1510</v>
      </c>
      <c r="D1212" s="48" t="s">
        <v>32</v>
      </c>
      <c r="E1212" s="254"/>
      <c r="F1212" s="254"/>
      <c r="G1212" s="254"/>
      <c r="H1212" s="254"/>
      <c r="I1212" s="254"/>
      <c r="J1212" s="254"/>
    </row>
    <row r="1213" spans="2:10" x14ac:dyDescent="0.35">
      <c r="B1213" s="39" t="s">
        <v>1507</v>
      </c>
      <c r="C1213" s="47" t="s">
        <v>1511</v>
      </c>
      <c r="D1213" s="48" t="s">
        <v>32</v>
      </c>
      <c r="E1213" s="254"/>
      <c r="F1213" s="254"/>
      <c r="G1213" s="254"/>
      <c r="H1213" s="254"/>
      <c r="I1213" s="254"/>
      <c r="J1213" s="254"/>
    </row>
    <row r="1214" spans="2:10" x14ac:dyDescent="0.35">
      <c r="B1214" s="39" t="s">
        <v>1507</v>
      </c>
      <c r="C1214" s="47" t="s">
        <v>1512</v>
      </c>
      <c r="D1214" s="48" t="s">
        <v>32</v>
      </c>
      <c r="E1214" s="254"/>
      <c r="F1214" s="254"/>
      <c r="G1214" s="254"/>
      <c r="H1214" s="254"/>
      <c r="I1214" s="254"/>
      <c r="J1214" s="254"/>
    </row>
    <row r="1215" spans="2:10" x14ac:dyDescent="0.35">
      <c r="B1215" s="39" t="s">
        <v>1507</v>
      </c>
      <c r="C1215" s="47" t="s">
        <v>1513</v>
      </c>
      <c r="D1215" s="48" t="s">
        <v>32</v>
      </c>
      <c r="E1215" s="254"/>
      <c r="F1215" s="254"/>
      <c r="G1215" s="254"/>
      <c r="H1215" s="254"/>
      <c r="I1215" s="254"/>
      <c r="J1215" s="254"/>
    </row>
    <row r="1216" spans="2:10" x14ac:dyDescent="0.35">
      <c r="B1216" s="39" t="s">
        <v>1507</v>
      </c>
      <c r="C1216" s="47" t="s">
        <v>1514</v>
      </c>
      <c r="D1216" s="48" t="s">
        <v>32</v>
      </c>
      <c r="E1216" s="254"/>
      <c r="F1216" s="254"/>
      <c r="G1216" s="254"/>
      <c r="H1216" s="254"/>
      <c r="I1216" s="254"/>
      <c r="J1216" s="254"/>
    </row>
    <row r="1217" spans="2:10" ht="43.5" x14ac:dyDescent="0.35">
      <c r="B1217" s="39" t="s">
        <v>1507</v>
      </c>
      <c r="C1217" s="47" t="s">
        <v>1515</v>
      </c>
      <c r="D1217" s="48" t="s">
        <v>32</v>
      </c>
      <c r="E1217" s="254"/>
      <c r="F1217" s="254"/>
      <c r="G1217" s="254"/>
      <c r="H1217" s="254"/>
      <c r="I1217" s="254"/>
      <c r="J1217" s="254"/>
    </row>
    <row r="1218" spans="2:10" ht="72.5" x14ac:dyDescent="0.35">
      <c r="B1218" s="39" t="s">
        <v>1507</v>
      </c>
      <c r="C1218" s="47" t="s">
        <v>1516</v>
      </c>
      <c r="D1218" s="48" t="s">
        <v>32</v>
      </c>
      <c r="E1218" s="254"/>
      <c r="F1218" s="254"/>
      <c r="G1218" s="254"/>
      <c r="H1218" s="254"/>
      <c r="I1218" s="254"/>
      <c r="J1218" s="254"/>
    </row>
    <row r="1219" spans="2:10" ht="29" x14ac:dyDescent="0.35">
      <c r="B1219" s="39" t="s">
        <v>1507</v>
      </c>
      <c r="C1219" s="47" t="s">
        <v>1517</v>
      </c>
      <c r="D1219" s="48" t="s">
        <v>32</v>
      </c>
      <c r="E1219" s="254"/>
      <c r="F1219" s="254"/>
      <c r="G1219" s="254"/>
      <c r="H1219" s="254"/>
      <c r="I1219" s="254"/>
      <c r="J1219" s="254"/>
    </row>
    <row r="1220" spans="2:10" ht="29" x14ac:dyDescent="0.35">
      <c r="B1220" s="39" t="s">
        <v>1507</v>
      </c>
      <c r="C1220" s="47" t="s">
        <v>1518</v>
      </c>
      <c r="D1220" s="48" t="s">
        <v>32</v>
      </c>
      <c r="E1220" s="254"/>
      <c r="F1220" s="254"/>
      <c r="G1220" s="254"/>
      <c r="H1220" s="254"/>
      <c r="I1220" s="254"/>
      <c r="J1220" s="254"/>
    </row>
    <row r="1221" spans="2:10" ht="116" x14ac:dyDescent="0.35">
      <c r="B1221" s="39" t="s">
        <v>1507</v>
      </c>
      <c r="C1221" s="47" t="s">
        <v>1519</v>
      </c>
      <c r="D1221" s="48" t="s">
        <v>32</v>
      </c>
      <c r="E1221" s="254"/>
      <c r="F1221" s="254"/>
      <c r="G1221" s="254"/>
      <c r="H1221" s="254"/>
      <c r="I1221" s="254"/>
      <c r="J1221" s="254"/>
    </row>
    <row r="1222" spans="2:10" ht="29" x14ac:dyDescent="0.35">
      <c r="B1222" s="39" t="s">
        <v>1507</v>
      </c>
      <c r="C1222" s="47" t="s">
        <v>1520</v>
      </c>
      <c r="D1222" s="48" t="s">
        <v>32</v>
      </c>
      <c r="E1222" s="254"/>
      <c r="F1222" s="254"/>
      <c r="G1222" s="254"/>
      <c r="H1222" s="254"/>
      <c r="I1222" s="254"/>
      <c r="J1222" s="254"/>
    </row>
    <row r="1223" spans="2:10" x14ac:dyDescent="0.35">
      <c r="B1223" s="39" t="s">
        <v>1507</v>
      </c>
      <c r="C1223" s="47" t="s">
        <v>1521</v>
      </c>
      <c r="D1223" s="48" t="s">
        <v>32</v>
      </c>
      <c r="E1223" s="254"/>
      <c r="F1223" s="254"/>
      <c r="G1223" s="254"/>
      <c r="H1223" s="254"/>
      <c r="I1223" s="254"/>
      <c r="J1223" s="254"/>
    </row>
    <row r="1224" spans="2:10" ht="43.5" x14ac:dyDescent="0.35">
      <c r="B1224" s="39" t="s">
        <v>1507</v>
      </c>
      <c r="C1224" s="47" t="s">
        <v>1522</v>
      </c>
      <c r="D1224" s="48" t="s">
        <v>32</v>
      </c>
      <c r="E1224" s="254"/>
      <c r="F1224" s="254"/>
      <c r="G1224" s="254"/>
      <c r="H1224" s="254"/>
      <c r="I1224" s="254"/>
      <c r="J1224" s="254"/>
    </row>
    <row r="1225" spans="2:10" x14ac:dyDescent="0.35">
      <c r="B1225" s="39" t="s">
        <v>1507</v>
      </c>
      <c r="C1225" s="47" t="s">
        <v>1523</v>
      </c>
      <c r="D1225" s="48" t="s">
        <v>32</v>
      </c>
      <c r="E1225" s="254"/>
      <c r="F1225" s="254"/>
      <c r="G1225" s="254"/>
      <c r="H1225" s="254"/>
      <c r="I1225" s="254"/>
      <c r="J1225" s="254"/>
    </row>
    <row r="1226" spans="2:10" ht="58" x14ac:dyDescent="0.35">
      <c r="B1226" s="39" t="s">
        <v>1507</v>
      </c>
      <c r="C1226" s="47" t="s">
        <v>1524</v>
      </c>
      <c r="D1226" s="48" t="s">
        <v>32</v>
      </c>
      <c r="E1226" s="254"/>
      <c r="F1226" s="254"/>
      <c r="G1226" s="254"/>
      <c r="H1226" s="254"/>
      <c r="I1226" s="254"/>
      <c r="J1226" s="254"/>
    </row>
    <row r="1227" spans="2:10" ht="72.5" x14ac:dyDescent="0.35">
      <c r="B1227" s="39" t="s">
        <v>1507</v>
      </c>
      <c r="C1227" s="47" t="s">
        <v>1525</v>
      </c>
      <c r="D1227" s="48" t="s">
        <v>32</v>
      </c>
      <c r="E1227" s="254"/>
      <c r="F1227" s="254"/>
      <c r="G1227" s="254"/>
      <c r="H1227" s="254"/>
      <c r="I1227" s="254"/>
      <c r="J1227" s="254"/>
    </row>
    <row r="1228" spans="2:10" ht="29" x14ac:dyDescent="0.35">
      <c r="B1228" s="39" t="s">
        <v>1507</v>
      </c>
      <c r="C1228" s="47" t="s">
        <v>1526</v>
      </c>
      <c r="D1228" s="48" t="s">
        <v>32</v>
      </c>
      <c r="E1228" s="254"/>
      <c r="F1228" s="254"/>
      <c r="G1228" s="254"/>
      <c r="H1228" s="254"/>
      <c r="I1228" s="254"/>
      <c r="J1228" s="254"/>
    </row>
    <row r="1229" spans="2:10" ht="43.5" x14ac:dyDescent="0.35">
      <c r="B1229" s="39" t="s">
        <v>1507</v>
      </c>
      <c r="C1229" s="47" t="s">
        <v>1527</v>
      </c>
      <c r="D1229" s="48" t="s">
        <v>32</v>
      </c>
      <c r="E1229" s="254"/>
      <c r="F1229" s="254"/>
      <c r="G1229" s="254"/>
      <c r="H1229" s="254"/>
      <c r="I1229" s="254"/>
      <c r="J1229" s="254"/>
    </row>
    <row r="1230" spans="2:10" ht="29" x14ac:dyDescent="0.35">
      <c r="B1230" s="39" t="s">
        <v>1507</v>
      </c>
      <c r="C1230" s="47" t="s">
        <v>1528</v>
      </c>
      <c r="D1230" s="48" t="s">
        <v>32</v>
      </c>
      <c r="E1230" s="254"/>
      <c r="F1230" s="254"/>
      <c r="G1230" s="254"/>
      <c r="H1230" s="254"/>
      <c r="I1230" s="254"/>
      <c r="J1230" s="254"/>
    </row>
    <row r="1231" spans="2:10" ht="130.5" x14ac:dyDescent="0.35">
      <c r="B1231" s="39" t="s">
        <v>1507</v>
      </c>
      <c r="C1231" s="47" t="s">
        <v>1529</v>
      </c>
      <c r="D1231" s="48" t="s">
        <v>32</v>
      </c>
      <c r="E1231" s="254"/>
      <c r="F1231" s="254"/>
      <c r="G1231" s="254"/>
      <c r="H1231" s="254"/>
      <c r="I1231" s="254"/>
      <c r="J1231" s="254"/>
    </row>
    <row r="1232" spans="2:10" x14ac:dyDescent="0.35">
      <c r="B1232" s="39" t="s">
        <v>1507</v>
      </c>
      <c r="C1232" s="47" t="s">
        <v>1530</v>
      </c>
      <c r="D1232" s="48" t="s">
        <v>32</v>
      </c>
      <c r="E1232" s="254"/>
      <c r="F1232" s="254"/>
      <c r="G1232" s="254"/>
      <c r="H1232" s="254"/>
      <c r="I1232" s="254"/>
      <c r="J1232" s="254"/>
    </row>
    <row r="1233" spans="2:10" ht="116" x14ac:dyDescent="0.35">
      <c r="B1233" s="39" t="s">
        <v>1507</v>
      </c>
      <c r="C1233" s="47" t="s">
        <v>1531</v>
      </c>
      <c r="D1233" s="48" t="s">
        <v>32</v>
      </c>
      <c r="E1233" s="254"/>
      <c r="F1233" s="254"/>
      <c r="G1233" s="254"/>
      <c r="H1233" s="254"/>
      <c r="I1233" s="254"/>
      <c r="J1233" s="254"/>
    </row>
    <row r="1234" spans="2:10" ht="87" x14ac:dyDescent="0.35">
      <c r="B1234" s="39" t="s">
        <v>1507</v>
      </c>
      <c r="C1234" s="47" t="s">
        <v>1532</v>
      </c>
      <c r="D1234" s="48" t="s">
        <v>32</v>
      </c>
      <c r="E1234" s="254"/>
      <c r="F1234" s="254"/>
      <c r="G1234" s="254"/>
      <c r="H1234" s="254"/>
      <c r="I1234" s="254"/>
      <c r="J1234" s="254"/>
    </row>
    <row r="1235" spans="2:10" ht="72.5" x14ac:dyDescent="0.35">
      <c r="B1235" s="39" t="s">
        <v>1507</v>
      </c>
      <c r="C1235" s="47" t="s">
        <v>1533</v>
      </c>
      <c r="D1235" s="48" t="s">
        <v>32</v>
      </c>
      <c r="E1235" s="254"/>
      <c r="F1235" s="254"/>
      <c r="G1235" s="254"/>
      <c r="H1235" s="254"/>
      <c r="I1235" s="254"/>
      <c r="J1235" s="254"/>
    </row>
    <row r="1236" spans="2:10" x14ac:dyDescent="0.35">
      <c r="B1236" s="39" t="s">
        <v>1507</v>
      </c>
      <c r="C1236" s="47" t="s">
        <v>1534</v>
      </c>
      <c r="D1236" s="48" t="s">
        <v>32</v>
      </c>
      <c r="E1236" s="254"/>
      <c r="F1236" s="254"/>
      <c r="G1236" s="254"/>
      <c r="H1236" s="254"/>
      <c r="I1236" s="254"/>
      <c r="J1236" s="254"/>
    </row>
    <row r="1237" spans="2:10" x14ac:dyDescent="0.35">
      <c r="B1237" s="39" t="s">
        <v>1507</v>
      </c>
      <c r="C1237" s="47" t="s">
        <v>1535</v>
      </c>
      <c r="D1237" s="48" t="s">
        <v>32</v>
      </c>
      <c r="E1237" s="254"/>
      <c r="F1237" s="254"/>
      <c r="G1237" s="254"/>
      <c r="H1237" s="254"/>
      <c r="I1237" s="254"/>
      <c r="J1237" s="254"/>
    </row>
    <row r="1238" spans="2:10" ht="43.5" x14ac:dyDescent="0.35">
      <c r="B1238" s="39" t="s">
        <v>1507</v>
      </c>
      <c r="C1238" s="47" t="s">
        <v>1536</v>
      </c>
      <c r="D1238" s="48" t="s">
        <v>32</v>
      </c>
      <c r="E1238" s="254"/>
      <c r="F1238" s="254"/>
      <c r="G1238" s="254"/>
      <c r="H1238" s="254"/>
      <c r="I1238" s="254"/>
      <c r="J1238" s="254"/>
    </row>
    <row r="1239" spans="2:10" ht="43.5" x14ac:dyDescent="0.35">
      <c r="B1239" s="39" t="s">
        <v>1507</v>
      </c>
      <c r="C1239" s="47" t="s">
        <v>1537</v>
      </c>
      <c r="D1239" s="48" t="s">
        <v>32</v>
      </c>
      <c r="E1239" s="254"/>
      <c r="F1239" s="254"/>
      <c r="G1239" s="254"/>
      <c r="H1239" s="254"/>
      <c r="I1239" s="254"/>
      <c r="J1239" s="254"/>
    </row>
    <row r="1240" spans="2:10" ht="43.5" x14ac:dyDescent="0.35">
      <c r="B1240" s="39" t="s">
        <v>1507</v>
      </c>
      <c r="C1240" s="47" t="s">
        <v>1538</v>
      </c>
      <c r="D1240" s="48" t="s">
        <v>32</v>
      </c>
      <c r="E1240" s="254"/>
      <c r="F1240" s="254"/>
      <c r="G1240" s="254"/>
      <c r="H1240" s="254"/>
      <c r="I1240" s="254"/>
      <c r="J1240" s="254"/>
    </row>
    <row r="1241" spans="2:10" ht="29" x14ac:dyDescent="0.35">
      <c r="B1241" s="39" t="s">
        <v>1507</v>
      </c>
      <c r="C1241" s="47" t="s">
        <v>1539</v>
      </c>
      <c r="D1241" s="48" t="s">
        <v>32</v>
      </c>
      <c r="E1241" s="254"/>
      <c r="F1241" s="254"/>
      <c r="G1241" s="254"/>
      <c r="H1241" s="254"/>
      <c r="I1241" s="254"/>
      <c r="J1241" s="254"/>
    </row>
    <row r="1242" spans="2:10" ht="58" x14ac:dyDescent="0.35">
      <c r="B1242" s="39" t="s">
        <v>1507</v>
      </c>
      <c r="C1242" s="47" t="s">
        <v>1540</v>
      </c>
      <c r="D1242" s="48" t="s">
        <v>32</v>
      </c>
      <c r="E1242" s="254"/>
      <c r="F1242" s="254"/>
      <c r="G1242" s="254"/>
      <c r="H1242" s="254"/>
      <c r="I1242" s="254"/>
      <c r="J1242" s="254"/>
    </row>
    <row r="1243" spans="2:10" ht="43.5" x14ac:dyDescent="0.35">
      <c r="B1243" s="39" t="s">
        <v>1507</v>
      </c>
      <c r="C1243" s="47" t="s">
        <v>1541</v>
      </c>
      <c r="D1243" s="48" t="s">
        <v>32</v>
      </c>
      <c r="E1243" s="254"/>
      <c r="F1243" s="254"/>
      <c r="G1243" s="254"/>
      <c r="H1243" s="254"/>
      <c r="I1243" s="254"/>
      <c r="J1243" s="254"/>
    </row>
    <row r="1244" spans="2:10" ht="43.5" x14ac:dyDescent="0.35">
      <c r="B1244" s="39" t="s">
        <v>1507</v>
      </c>
      <c r="C1244" s="47" t="s">
        <v>1542</v>
      </c>
      <c r="D1244" s="48" t="s">
        <v>32</v>
      </c>
      <c r="E1244" s="254"/>
      <c r="F1244" s="254"/>
      <c r="G1244" s="254"/>
      <c r="H1244" s="254"/>
      <c r="I1244" s="254"/>
      <c r="J1244" s="254"/>
    </row>
    <row r="1245" spans="2:10" x14ac:dyDescent="0.35">
      <c r="B1245" s="39" t="s">
        <v>1507</v>
      </c>
      <c r="C1245" s="47" t="s">
        <v>1543</v>
      </c>
      <c r="D1245" s="48" t="s">
        <v>32</v>
      </c>
      <c r="E1245" s="254"/>
      <c r="F1245" s="254"/>
      <c r="G1245" s="254"/>
      <c r="H1245" s="254"/>
      <c r="I1245" s="254"/>
      <c r="J1245" s="254"/>
    </row>
    <row r="1246" spans="2:10" ht="29" x14ac:dyDescent="0.35">
      <c r="B1246" s="39" t="s">
        <v>1507</v>
      </c>
      <c r="C1246" s="47" t="s">
        <v>1544</v>
      </c>
      <c r="D1246" s="48" t="s">
        <v>32</v>
      </c>
      <c r="E1246" s="254"/>
      <c r="F1246" s="254"/>
      <c r="G1246" s="254"/>
      <c r="H1246" s="254"/>
      <c r="I1246" s="254"/>
      <c r="J1246" s="254"/>
    </row>
    <row r="1247" spans="2:10" ht="43.5" x14ac:dyDescent="0.35">
      <c r="B1247" s="39" t="s">
        <v>1507</v>
      </c>
      <c r="C1247" s="47" t="s">
        <v>1545</v>
      </c>
      <c r="D1247" s="48" t="s">
        <v>32</v>
      </c>
      <c r="E1247" s="254"/>
      <c r="F1247" s="254"/>
      <c r="G1247" s="254"/>
      <c r="H1247" s="254"/>
      <c r="I1247" s="254"/>
      <c r="J1247" s="254"/>
    </row>
    <row r="1248" spans="2:10" ht="29" x14ac:dyDescent="0.35">
      <c r="B1248" s="39" t="s">
        <v>1507</v>
      </c>
      <c r="C1248" s="47" t="s">
        <v>1546</v>
      </c>
      <c r="D1248" s="48" t="s">
        <v>32</v>
      </c>
      <c r="E1248" s="254"/>
      <c r="F1248" s="254"/>
      <c r="G1248" s="254"/>
      <c r="H1248" s="254"/>
      <c r="I1248" s="254"/>
      <c r="J1248" s="254"/>
    </row>
    <row r="1249" spans="2:10" ht="29" x14ac:dyDescent="0.35">
      <c r="B1249" s="39" t="s">
        <v>1507</v>
      </c>
      <c r="C1249" s="47" t="s">
        <v>1547</v>
      </c>
      <c r="D1249" s="48" t="s">
        <v>32</v>
      </c>
      <c r="E1249" s="254"/>
      <c r="F1249" s="254"/>
      <c r="G1249" s="254"/>
      <c r="H1249" s="254"/>
      <c r="I1249" s="254"/>
      <c r="J1249" s="254"/>
    </row>
    <row r="1250" spans="2:10" ht="29" x14ac:dyDescent="0.35">
      <c r="B1250" s="39" t="s">
        <v>1507</v>
      </c>
      <c r="C1250" s="47" t="s">
        <v>1548</v>
      </c>
      <c r="D1250" s="48" t="s">
        <v>32</v>
      </c>
      <c r="E1250" s="254"/>
      <c r="F1250" s="254"/>
      <c r="G1250" s="254"/>
      <c r="H1250" s="254"/>
      <c r="I1250" s="254"/>
      <c r="J1250" s="254"/>
    </row>
    <row r="1251" spans="2:10" ht="43.5" x14ac:dyDescent="0.35">
      <c r="B1251" s="39" t="s">
        <v>1507</v>
      </c>
      <c r="C1251" s="47" t="s">
        <v>1549</v>
      </c>
      <c r="D1251" s="48" t="s">
        <v>32</v>
      </c>
      <c r="E1251" s="254"/>
      <c r="F1251" s="254"/>
      <c r="G1251" s="254"/>
      <c r="H1251" s="254"/>
      <c r="I1251" s="254"/>
      <c r="J1251" s="254"/>
    </row>
    <row r="1252" spans="2:10" ht="29" x14ac:dyDescent="0.35">
      <c r="B1252" s="39" t="s">
        <v>1507</v>
      </c>
      <c r="C1252" s="47" t="s">
        <v>1550</v>
      </c>
      <c r="D1252" s="48" t="s">
        <v>32</v>
      </c>
      <c r="E1252" s="254"/>
      <c r="F1252" s="254"/>
      <c r="G1252" s="254"/>
      <c r="H1252" s="254"/>
      <c r="I1252" s="254"/>
      <c r="J1252" s="254"/>
    </row>
    <row r="1253" spans="2:10" ht="43.5" x14ac:dyDescent="0.35">
      <c r="B1253" s="39" t="s">
        <v>1507</v>
      </c>
      <c r="C1253" s="47" t="s">
        <v>1551</v>
      </c>
      <c r="D1253" s="48" t="s">
        <v>32</v>
      </c>
      <c r="E1253" s="254"/>
      <c r="F1253" s="254"/>
      <c r="G1253" s="254"/>
      <c r="H1253" s="254"/>
      <c r="I1253" s="254"/>
      <c r="J1253" s="254"/>
    </row>
    <row r="1254" spans="2:10" ht="43.5" x14ac:dyDescent="0.35">
      <c r="B1254" s="39" t="s">
        <v>1507</v>
      </c>
      <c r="C1254" s="47" t="s">
        <v>1552</v>
      </c>
      <c r="D1254" s="48" t="s">
        <v>32</v>
      </c>
      <c r="E1254" s="254"/>
      <c r="F1254" s="254"/>
      <c r="G1254" s="254"/>
      <c r="H1254" s="254"/>
      <c r="I1254" s="254"/>
      <c r="J1254" s="254"/>
    </row>
    <row r="1255" spans="2:10" ht="58" x14ac:dyDescent="0.35">
      <c r="B1255" s="39" t="s">
        <v>1507</v>
      </c>
      <c r="C1255" s="47" t="s">
        <v>1553</v>
      </c>
      <c r="D1255" s="48" t="s">
        <v>32</v>
      </c>
      <c r="E1255" s="254"/>
      <c r="F1255" s="254"/>
      <c r="G1255" s="254"/>
      <c r="H1255" s="254"/>
      <c r="I1255" s="254"/>
      <c r="J1255" s="254"/>
    </row>
    <row r="1256" spans="2:10" ht="58" x14ac:dyDescent="0.35">
      <c r="B1256" s="39" t="s">
        <v>1507</v>
      </c>
      <c r="C1256" s="47" t="s">
        <v>1554</v>
      </c>
      <c r="D1256" s="48" t="s">
        <v>32</v>
      </c>
      <c r="E1256" s="254"/>
      <c r="F1256" s="254"/>
      <c r="G1256" s="254"/>
      <c r="H1256" s="254"/>
      <c r="I1256" s="254"/>
      <c r="J1256" s="254"/>
    </row>
    <row r="1257" spans="2:10" x14ac:dyDescent="0.35">
      <c r="B1257" s="39" t="s">
        <v>1507</v>
      </c>
      <c r="C1257" s="47" t="s">
        <v>1555</v>
      </c>
      <c r="D1257" s="48" t="s">
        <v>32</v>
      </c>
      <c r="E1257" s="254"/>
      <c r="F1257" s="254"/>
      <c r="G1257" s="254"/>
      <c r="H1257" s="254"/>
      <c r="I1257" s="254"/>
      <c r="J1257" s="254"/>
    </row>
    <row r="1258" spans="2:10" ht="101.5" x14ac:dyDescent="0.35">
      <c r="B1258" s="39" t="s">
        <v>1507</v>
      </c>
      <c r="C1258" s="47" t="s">
        <v>1556</v>
      </c>
      <c r="D1258" s="48" t="s">
        <v>32</v>
      </c>
      <c r="E1258" s="254"/>
      <c r="F1258" s="254"/>
      <c r="G1258" s="254"/>
      <c r="H1258" s="254"/>
      <c r="I1258" s="254"/>
      <c r="J1258" s="254"/>
    </row>
    <row r="1259" spans="2:10" ht="130.5" x14ac:dyDescent="0.35">
      <c r="B1259" s="39" t="s">
        <v>1507</v>
      </c>
      <c r="C1259" s="47" t="s">
        <v>1557</v>
      </c>
      <c r="D1259" s="48" t="s">
        <v>32</v>
      </c>
      <c r="E1259" s="254"/>
      <c r="F1259" s="254"/>
      <c r="G1259" s="254"/>
      <c r="H1259" s="254"/>
      <c r="I1259" s="254"/>
      <c r="J1259" s="254"/>
    </row>
    <row r="1260" spans="2:10" x14ac:dyDescent="0.35">
      <c r="B1260" s="39" t="s">
        <v>1507</v>
      </c>
      <c r="C1260" s="47" t="s">
        <v>1558</v>
      </c>
      <c r="D1260" s="48" t="s">
        <v>32</v>
      </c>
      <c r="E1260" s="254"/>
      <c r="F1260" s="254"/>
      <c r="G1260" s="254"/>
      <c r="H1260" s="254"/>
      <c r="I1260" s="254"/>
      <c r="J1260" s="254"/>
    </row>
    <row r="1261" spans="2:10" x14ac:dyDescent="0.35">
      <c r="B1261" s="39" t="s">
        <v>1507</v>
      </c>
      <c r="C1261" s="47" t="s">
        <v>1559</v>
      </c>
      <c r="D1261" s="48" t="s">
        <v>32</v>
      </c>
      <c r="E1261" s="254"/>
      <c r="F1261" s="254"/>
      <c r="G1261" s="254"/>
      <c r="H1261" s="254"/>
      <c r="I1261" s="254"/>
      <c r="J1261" s="254"/>
    </row>
    <row r="1262" spans="2:10" x14ac:dyDescent="0.35">
      <c r="B1262" s="39" t="s">
        <v>1507</v>
      </c>
      <c r="C1262" s="47" t="s">
        <v>1560</v>
      </c>
      <c r="D1262" s="48" t="s">
        <v>32</v>
      </c>
      <c r="E1262" s="254"/>
      <c r="F1262" s="254"/>
      <c r="G1262" s="254"/>
      <c r="H1262" s="254"/>
      <c r="I1262" s="254"/>
      <c r="J1262" s="254"/>
    </row>
    <row r="1263" spans="2:10" x14ac:dyDescent="0.35">
      <c r="B1263" s="39" t="s">
        <v>1507</v>
      </c>
      <c r="C1263" s="47" t="s">
        <v>1561</v>
      </c>
      <c r="D1263" s="48" t="s">
        <v>32</v>
      </c>
      <c r="E1263" s="254"/>
      <c r="F1263" s="254"/>
      <c r="G1263" s="254"/>
      <c r="H1263" s="254"/>
      <c r="I1263" s="254"/>
      <c r="J1263" s="254"/>
    </row>
    <row r="1264" spans="2:10" ht="116" x14ac:dyDescent="0.35">
      <c r="B1264" s="39" t="s">
        <v>1507</v>
      </c>
      <c r="C1264" s="47" t="s">
        <v>1562</v>
      </c>
      <c r="D1264" s="48" t="s">
        <v>32</v>
      </c>
      <c r="E1264" s="254"/>
      <c r="F1264" s="254"/>
      <c r="G1264" s="254"/>
      <c r="H1264" s="254"/>
      <c r="I1264" s="254"/>
      <c r="J1264" s="254"/>
    </row>
    <row r="1265" spans="2:10" x14ac:dyDescent="0.35">
      <c r="B1265" s="39" t="s">
        <v>1507</v>
      </c>
      <c r="C1265" s="47" t="s">
        <v>1563</v>
      </c>
      <c r="D1265" s="48" t="s">
        <v>32</v>
      </c>
      <c r="E1265" s="254"/>
      <c r="F1265" s="254"/>
      <c r="G1265" s="254"/>
      <c r="H1265" s="254"/>
      <c r="I1265" s="254"/>
      <c r="J1265" s="254"/>
    </row>
    <row r="1266" spans="2:10" x14ac:dyDescent="0.35">
      <c r="B1266" s="39" t="s">
        <v>1507</v>
      </c>
      <c r="C1266" s="47" t="s">
        <v>1564</v>
      </c>
      <c r="D1266" s="48" t="s">
        <v>32</v>
      </c>
      <c r="E1266" s="254"/>
      <c r="F1266" s="254"/>
      <c r="G1266" s="254"/>
      <c r="H1266" s="254"/>
      <c r="I1266" s="254"/>
      <c r="J1266" s="254"/>
    </row>
    <row r="1267" spans="2:10" x14ac:dyDescent="0.35">
      <c r="B1267" s="39" t="s">
        <v>1507</v>
      </c>
      <c r="C1267" s="47" t="s">
        <v>1565</v>
      </c>
      <c r="D1267" s="48" t="s">
        <v>32</v>
      </c>
      <c r="E1267" s="254"/>
      <c r="F1267" s="254"/>
      <c r="G1267" s="254"/>
      <c r="H1267" s="254"/>
      <c r="I1267" s="254"/>
      <c r="J1267" s="254"/>
    </row>
    <row r="1268" spans="2:10" x14ac:dyDescent="0.35">
      <c r="B1268" s="39" t="s">
        <v>1507</v>
      </c>
      <c r="C1268" s="47" t="s">
        <v>1566</v>
      </c>
      <c r="D1268" s="48" t="s">
        <v>32</v>
      </c>
      <c r="E1268" s="254"/>
      <c r="F1268" s="254"/>
      <c r="G1268" s="254"/>
      <c r="H1268" s="254"/>
      <c r="I1268" s="254"/>
      <c r="J1268" s="254"/>
    </row>
    <row r="1269" spans="2:10" x14ac:dyDescent="0.35">
      <c r="B1269" s="39" t="s">
        <v>1507</v>
      </c>
      <c r="C1269" s="47" t="s">
        <v>1567</v>
      </c>
      <c r="D1269" s="48" t="s">
        <v>32</v>
      </c>
      <c r="E1269" s="254"/>
      <c r="F1269" s="254"/>
      <c r="G1269" s="254"/>
      <c r="H1269" s="254"/>
      <c r="I1269" s="254"/>
      <c r="J1269" s="254"/>
    </row>
    <row r="1270" spans="2:10" x14ac:dyDescent="0.35">
      <c r="B1270" s="39" t="s">
        <v>1507</v>
      </c>
      <c r="C1270" s="47" t="s">
        <v>1568</v>
      </c>
      <c r="D1270" s="48" t="s">
        <v>32</v>
      </c>
      <c r="E1270" s="254"/>
      <c r="F1270" s="254"/>
      <c r="G1270" s="254"/>
      <c r="H1270" s="254"/>
      <c r="I1270" s="254"/>
      <c r="J1270" s="254"/>
    </row>
    <row r="1271" spans="2:10" x14ac:dyDescent="0.35">
      <c r="B1271" s="39" t="s">
        <v>1507</v>
      </c>
      <c r="C1271" s="47" t="s">
        <v>1569</v>
      </c>
      <c r="D1271" s="48" t="s">
        <v>32</v>
      </c>
      <c r="E1271" s="254"/>
      <c r="F1271" s="254"/>
      <c r="G1271" s="254"/>
      <c r="H1271" s="254"/>
      <c r="I1271" s="254"/>
      <c r="J1271" s="254"/>
    </row>
    <row r="1272" spans="2:10" x14ac:dyDescent="0.35">
      <c r="B1272" s="39" t="s">
        <v>1507</v>
      </c>
      <c r="C1272" s="47" t="s">
        <v>1570</v>
      </c>
      <c r="D1272" s="48" t="s">
        <v>32</v>
      </c>
      <c r="E1272" s="254"/>
      <c r="F1272" s="254"/>
      <c r="G1272" s="254"/>
      <c r="H1272" s="254"/>
      <c r="I1272" s="254"/>
      <c r="J1272" s="254"/>
    </row>
    <row r="1273" spans="2:10" x14ac:dyDescent="0.35">
      <c r="B1273" s="39" t="s">
        <v>1507</v>
      </c>
      <c r="C1273" s="47" t="s">
        <v>1571</v>
      </c>
      <c r="D1273" s="48" t="s">
        <v>32</v>
      </c>
      <c r="E1273" s="254"/>
      <c r="F1273" s="254"/>
      <c r="G1273" s="254"/>
      <c r="H1273" s="254"/>
      <c r="I1273" s="254"/>
      <c r="J1273" s="254"/>
    </row>
    <row r="1274" spans="2:10" x14ac:dyDescent="0.35">
      <c r="B1274" s="39" t="s">
        <v>1507</v>
      </c>
      <c r="C1274" s="47" t="s">
        <v>1572</v>
      </c>
      <c r="D1274" s="48" t="s">
        <v>32</v>
      </c>
      <c r="E1274" s="254"/>
      <c r="F1274" s="254"/>
      <c r="G1274" s="254"/>
      <c r="H1274" s="254"/>
      <c r="I1274" s="254"/>
      <c r="J1274" s="254"/>
    </row>
    <row r="1275" spans="2:10" x14ac:dyDescent="0.35">
      <c r="B1275" s="39" t="s">
        <v>1507</v>
      </c>
      <c r="C1275" s="47" t="s">
        <v>1573</v>
      </c>
      <c r="D1275" s="48" t="s">
        <v>32</v>
      </c>
      <c r="E1275" s="254"/>
      <c r="F1275" s="254"/>
      <c r="G1275" s="254"/>
      <c r="H1275" s="254"/>
      <c r="I1275" s="254"/>
      <c r="J1275" s="254"/>
    </row>
    <row r="1276" spans="2:10" x14ac:dyDescent="0.35">
      <c r="B1276" s="39" t="s">
        <v>1507</v>
      </c>
      <c r="C1276" s="47" t="s">
        <v>1574</v>
      </c>
      <c r="D1276" s="48" t="s">
        <v>32</v>
      </c>
      <c r="E1276" s="254"/>
      <c r="F1276" s="254"/>
      <c r="G1276" s="254"/>
      <c r="H1276" s="254"/>
      <c r="I1276" s="254"/>
      <c r="J1276" s="254"/>
    </row>
    <row r="1277" spans="2:10" ht="29" x14ac:dyDescent="0.35">
      <c r="B1277" s="39" t="s">
        <v>1507</v>
      </c>
      <c r="C1277" s="47" t="s">
        <v>1575</v>
      </c>
      <c r="D1277" s="48" t="s">
        <v>32</v>
      </c>
      <c r="E1277" s="254"/>
      <c r="F1277" s="254"/>
      <c r="G1277" s="254"/>
      <c r="H1277" s="254"/>
      <c r="I1277" s="254"/>
      <c r="J1277" s="254"/>
    </row>
    <row r="1278" spans="2:10" x14ac:dyDescent="0.35">
      <c r="B1278" s="39" t="s">
        <v>1507</v>
      </c>
      <c r="C1278" s="47" t="s">
        <v>1576</v>
      </c>
      <c r="D1278" s="48" t="s">
        <v>32</v>
      </c>
      <c r="E1278" s="254"/>
      <c r="F1278" s="254"/>
      <c r="G1278" s="254"/>
      <c r="H1278" s="254"/>
      <c r="I1278" s="254"/>
      <c r="J1278" s="254"/>
    </row>
    <row r="1279" spans="2:10" ht="29" x14ac:dyDescent="0.35">
      <c r="B1279" s="39" t="s">
        <v>1507</v>
      </c>
      <c r="C1279" s="47" t="s">
        <v>1577</v>
      </c>
      <c r="D1279" s="48" t="s">
        <v>32</v>
      </c>
      <c r="E1279" s="254"/>
      <c r="F1279" s="254"/>
      <c r="G1279" s="254"/>
      <c r="H1279" s="254"/>
      <c r="I1279" s="254"/>
      <c r="J1279" s="254"/>
    </row>
    <row r="1280" spans="2:10" x14ac:dyDescent="0.35">
      <c r="B1280" s="39" t="s">
        <v>1507</v>
      </c>
      <c r="C1280" s="47" t="s">
        <v>1578</v>
      </c>
      <c r="D1280" s="48" t="s">
        <v>32</v>
      </c>
      <c r="E1280" s="254"/>
      <c r="F1280" s="254"/>
      <c r="G1280" s="254"/>
      <c r="H1280" s="254"/>
      <c r="I1280" s="254"/>
      <c r="J1280" s="254"/>
    </row>
    <row r="1281" spans="2:10" ht="29" x14ac:dyDescent="0.35">
      <c r="B1281" s="39" t="s">
        <v>1507</v>
      </c>
      <c r="C1281" s="47" t="s">
        <v>1579</v>
      </c>
      <c r="D1281" s="48" t="s">
        <v>32</v>
      </c>
      <c r="E1281" s="254"/>
      <c r="F1281" s="254"/>
      <c r="G1281" s="254"/>
      <c r="H1281" s="254"/>
      <c r="I1281" s="254"/>
      <c r="J1281" s="254"/>
    </row>
    <row r="1282" spans="2:10" ht="43.5" x14ac:dyDescent="0.35">
      <c r="B1282" s="39" t="s">
        <v>1507</v>
      </c>
      <c r="C1282" s="47" t="s">
        <v>1580</v>
      </c>
      <c r="D1282" s="48" t="s">
        <v>32</v>
      </c>
      <c r="E1282" s="254"/>
      <c r="F1282" s="254"/>
      <c r="G1282" s="254"/>
      <c r="H1282" s="254"/>
      <c r="I1282" s="254"/>
      <c r="J1282" s="254"/>
    </row>
    <row r="1283" spans="2:10" ht="43.5" x14ac:dyDescent="0.35">
      <c r="B1283" s="39" t="s">
        <v>1507</v>
      </c>
      <c r="C1283" s="47" t="s">
        <v>1581</v>
      </c>
      <c r="D1283" s="48" t="s">
        <v>32</v>
      </c>
      <c r="E1283" s="254"/>
      <c r="F1283" s="254"/>
      <c r="G1283" s="254"/>
      <c r="H1283" s="254"/>
      <c r="I1283" s="254"/>
      <c r="J1283" s="254"/>
    </row>
    <row r="1284" spans="2:10" x14ac:dyDescent="0.35">
      <c r="B1284" s="39" t="s">
        <v>1507</v>
      </c>
      <c r="C1284" s="47" t="s">
        <v>1582</v>
      </c>
      <c r="D1284" s="48" t="s">
        <v>32</v>
      </c>
      <c r="E1284" s="254"/>
      <c r="F1284" s="254"/>
      <c r="G1284" s="254"/>
      <c r="H1284" s="254"/>
      <c r="I1284" s="254"/>
      <c r="J1284" s="254"/>
    </row>
    <row r="1285" spans="2:10" ht="29" x14ac:dyDescent="0.35">
      <c r="B1285" s="39" t="s">
        <v>1507</v>
      </c>
      <c r="C1285" s="47" t="s">
        <v>1583</v>
      </c>
      <c r="D1285" s="48" t="s">
        <v>32</v>
      </c>
      <c r="E1285" s="254"/>
      <c r="F1285" s="254"/>
      <c r="G1285" s="254"/>
      <c r="H1285" s="254"/>
      <c r="I1285" s="254"/>
      <c r="J1285" s="254"/>
    </row>
    <row r="1286" spans="2:10" ht="58" x14ac:dyDescent="0.35">
      <c r="B1286" s="39" t="s">
        <v>1507</v>
      </c>
      <c r="C1286" s="47" t="s">
        <v>1584</v>
      </c>
      <c r="D1286" s="48" t="s">
        <v>32</v>
      </c>
      <c r="E1286" s="254"/>
      <c r="F1286" s="254"/>
      <c r="G1286" s="254"/>
      <c r="H1286" s="254"/>
      <c r="I1286" s="254"/>
      <c r="J1286" s="254"/>
    </row>
    <row r="1287" spans="2:10" ht="29" x14ac:dyDescent="0.35">
      <c r="B1287" s="39" t="s">
        <v>1507</v>
      </c>
      <c r="C1287" s="47" t="s">
        <v>1585</v>
      </c>
      <c r="D1287" s="48" t="s">
        <v>32</v>
      </c>
      <c r="E1287" s="254"/>
      <c r="F1287" s="254"/>
      <c r="G1287" s="254"/>
      <c r="H1287" s="254"/>
      <c r="I1287" s="254"/>
      <c r="J1287" s="254"/>
    </row>
    <row r="1288" spans="2:10" ht="43.5" x14ac:dyDescent="0.35">
      <c r="B1288" s="39" t="s">
        <v>1507</v>
      </c>
      <c r="C1288" s="47" t="s">
        <v>1586</v>
      </c>
      <c r="D1288" s="48" t="s">
        <v>32</v>
      </c>
      <c r="E1288" s="254"/>
      <c r="F1288" s="254"/>
      <c r="G1288" s="254"/>
      <c r="H1288" s="254"/>
      <c r="I1288" s="254"/>
      <c r="J1288" s="254"/>
    </row>
    <row r="1289" spans="2:10" ht="72.5" x14ac:dyDescent="0.35">
      <c r="B1289" s="39" t="s">
        <v>1507</v>
      </c>
      <c r="C1289" s="47" t="s">
        <v>1587</v>
      </c>
      <c r="D1289" s="48" t="s">
        <v>32</v>
      </c>
      <c r="E1289" s="254"/>
      <c r="F1289" s="254"/>
      <c r="G1289" s="254"/>
      <c r="H1289" s="254"/>
      <c r="I1289" s="254"/>
      <c r="J1289" s="254"/>
    </row>
    <row r="1290" spans="2:10" ht="43.5" x14ac:dyDescent="0.35">
      <c r="B1290" s="39" t="s">
        <v>1507</v>
      </c>
      <c r="C1290" s="47" t="s">
        <v>1588</v>
      </c>
      <c r="D1290" s="48" t="s">
        <v>32</v>
      </c>
      <c r="E1290" s="254"/>
      <c r="F1290" s="254"/>
      <c r="G1290" s="254"/>
      <c r="H1290" s="254"/>
      <c r="I1290" s="254"/>
      <c r="J1290" s="254"/>
    </row>
    <row r="1291" spans="2:10" ht="43.5" x14ac:dyDescent="0.35">
      <c r="B1291" s="39" t="s">
        <v>1507</v>
      </c>
      <c r="C1291" s="47" t="s">
        <v>1589</v>
      </c>
      <c r="D1291" s="48" t="s">
        <v>32</v>
      </c>
      <c r="E1291" s="254"/>
      <c r="F1291" s="254"/>
      <c r="G1291" s="254"/>
      <c r="H1291" s="254"/>
      <c r="I1291" s="254"/>
      <c r="J1291" s="254"/>
    </row>
    <row r="1292" spans="2:10" ht="72.5" x14ac:dyDescent="0.35">
      <c r="B1292" s="39" t="s">
        <v>1507</v>
      </c>
      <c r="C1292" s="47" t="s">
        <v>1590</v>
      </c>
      <c r="D1292" s="48" t="s">
        <v>32</v>
      </c>
      <c r="E1292" s="254"/>
      <c r="F1292" s="254"/>
      <c r="G1292" s="254"/>
      <c r="H1292" s="254"/>
      <c r="I1292" s="254"/>
      <c r="J1292" s="254"/>
    </row>
    <row r="1293" spans="2:10" ht="43.5" x14ac:dyDescent="0.35">
      <c r="B1293" s="39" t="s">
        <v>1507</v>
      </c>
      <c r="C1293" s="47" t="s">
        <v>1591</v>
      </c>
      <c r="D1293" s="48" t="s">
        <v>32</v>
      </c>
      <c r="E1293" s="254"/>
      <c r="F1293" s="254"/>
      <c r="G1293" s="254"/>
      <c r="H1293" s="254"/>
      <c r="I1293" s="254"/>
      <c r="J1293" s="254"/>
    </row>
    <row r="1294" spans="2:10" ht="29" x14ac:dyDescent="0.35">
      <c r="B1294" s="39" t="s">
        <v>1507</v>
      </c>
      <c r="C1294" s="47" t="s">
        <v>1592</v>
      </c>
      <c r="D1294" s="48" t="s">
        <v>32</v>
      </c>
      <c r="E1294" s="254"/>
      <c r="F1294" s="254"/>
      <c r="G1294" s="254"/>
      <c r="H1294" s="254"/>
      <c r="I1294" s="254"/>
      <c r="J1294" s="254"/>
    </row>
    <row r="1295" spans="2:10" ht="29" x14ac:dyDescent="0.35">
      <c r="B1295" s="39" t="s">
        <v>1507</v>
      </c>
      <c r="C1295" s="47" t="s">
        <v>1593</v>
      </c>
      <c r="D1295" s="48" t="s">
        <v>32</v>
      </c>
      <c r="E1295" s="254"/>
      <c r="F1295" s="254"/>
      <c r="G1295" s="254"/>
      <c r="H1295" s="254"/>
      <c r="I1295" s="254"/>
      <c r="J1295" s="254"/>
    </row>
    <row r="1296" spans="2:10" x14ac:dyDescent="0.35">
      <c r="B1296" s="39" t="s">
        <v>1507</v>
      </c>
      <c r="C1296" s="47" t="s">
        <v>1594</v>
      </c>
      <c r="D1296" s="48" t="s">
        <v>32</v>
      </c>
      <c r="E1296" s="254"/>
      <c r="F1296" s="254"/>
      <c r="G1296" s="254"/>
      <c r="H1296" s="254"/>
      <c r="I1296" s="254"/>
      <c r="J1296" s="254"/>
    </row>
    <row r="1297" spans="2:10" x14ac:dyDescent="0.35">
      <c r="B1297" s="39" t="s">
        <v>1507</v>
      </c>
      <c r="C1297" s="47" t="s">
        <v>1595</v>
      </c>
      <c r="D1297" s="48" t="s">
        <v>32</v>
      </c>
      <c r="E1297" s="254"/>
      <c r="F1297" s="254"/>
      <c r="G1297" s="254"/>
      <c r="H1297" s="254"/>
      <c r="I1297" s="254"/>
      <c r="J1297" s="254"/>
    </row>
    <row r="1298" spans="2:10" x14ac:dyDescent="0.35">
      <c r="B1298" s="39" t="s">
        <v>1507</v>
      </c>
      <c r="C1298" s="47" t="s">
        <v>1596</v>
      </c>
      <c r="D1298" s="48" t="s">
        <v>32</v>
      </c>
      <c r="E1298" s="254"/>
      <c r="F1298" s="254"/>
      <c r="G1298" s="254"/>
      <c r="H1298" s="254"/>
      <c r="I1298" s="254"/>
      <c r="J1298" s="254"/>
    </row>
    <row r="1299" spans="2:10" x14ac:dyDescent="0.35">
      <c r="B1299" s="39" t="s">
        <v>1507</v>
      </c>
      <c r="C1299" s="47" t="s">
        <v>1597</v>
      </c>
      <c r="D1299" s="48" t="s">
        <v>32</v>
      </c>
      <c r="E1299" s="254"/>
      <c r="F1299" s="254"/>
      <c r="G1299" s="254"/>
      <c r="H1299" s="254"/>
      <c r="I1299" s="254"/>
      <c r="J1299" s="254"/>
    </row>
    <row r="1300" spans="2:10" ht="58" x14ac:dyDescent="0.35">
      <c r="B1300" s="39" t="s">
        <v>1507</v>
      </c>
      <c r="C1300" s="47" t="s">
        <v>1598</v>
      </c>
      <c r="D1300" s="48" t="s">
        <v>32</v>
      </c>
      <c r="E1300" s="254"/>
      <c r="F1300" s="254"/>
      <c r="G1300" s="254"/>
      <c r="H1300" s="254"/>
      <c r="I1300" s="254"/>
      <c r="J1300" s="254"/>
    </row>
    <row r="1301" spans="2:10" ht="72.5" x14ac:dyDescent="0.35">
      <c r="B1301" s="39" t="s">
        <v>1507</v>
      </c>
      <c r="C1301" s="47" t="s">
        <v>1599</v>
      </c>
      <c r="D1301" s="48" t="s">
        <v>32</v>
      </c>
      <c r="E1301" s="254"/>
      <c r="F1301" s="254"/>
      <c r="G1301" s="254"/>
      <c r="H1301" s="254"/>
      <c r="I1301" s="254"/>
      <c r="J1301" s="254"/>
    </row>
    <row r="1302" spans="2:10" ht="29" x14ac:dyDescent="0.35">
      <c r="B1302" s="39" t="s">
        <v>1507</v>
      </c>
      <c r="C1302" s="47" t="s">
        <v>1600</v>
      </c>
      <c r="D1302" s="48" t="s">
        <v>32</v>
      </c>
      <c r="E1302" s="254"/>
      <c r="F1302" s="254"/>
      <c r="G1302" s="254"/>
      <c r="H1302" s="254"/>
      <c r="I1302" s="254"/>
      <c r="J1302" s="254"/>
    </row>
    <row r="1303" spans="2:10" x14ac:dyDescent="0.35">
      <c r="B1303" s="39" t="s">
        <v>1507</v>
      </c>
      <c r="C1303" s="47" t="s">
        <v>1601</v>
      </c>
      <c r="D1303" s="48" t="s">
        <v>32</v>
      </c>
      <c r="E1303" s="254"/>
      <c r="F1303" s="254"/>
      <c r="G1303" s="254"/>
      <c r="H1303" s="254"/>
      <c r="I1303" s="254"/>
      <c r="J1303" s="254"/>
    </row>
    <row r="1304" spans="2:10" ht="29" x14ac:dyDescent="0.35">
      <c r="B1304" s="39" t="s">
        <v>1507</v>
      </c>
      <c r="C1304" s="47" t="s">
        <v>1602</v>
      </c>
      <c r="D1304" s="48" t="s">
        <v>32</v>
      </c>
      <c r="E1304" s="254"/>
      <c r="F1304" s="254"/>
      <c r="G1304" s="254"/>
      <c r="H1304" s="254"/>
      <c r="I1304" s="254"/>
      <c r="J1304" s="254"/>
    </row>
    <row r="1305" spans="2:10" ht="72.5" x14ac:dyDescent="0.35">
      <c r="B1305" s="39" t="s">
        <v>1507</v>
      </c>
      <c r="C1305" s="47" t="s">
        <v>1603</v>
      </c>
      <c r="D1305" s="48" t="s">
        <v>32</v>
      </c>
      <c r="E1305" s="254"/>
      <c r="F1305" s="254"/>
      <c r="G1305" s="254"/>
      <c r="H1305" s="254"/>
      <c r="I1305" s="254"/>
      <c r="J1305" s="254"/>
    </row>
    <row r="1306" spans="2:10" ht="29" x14ac:dyDescent="0.35">
      <c r="B1306" s="39" t="s">
        <v>1507</v>
      </c>
      <c r="C1306" s="47" t="s">
        <v>1604</v>
      </c>
      <c r="D1306" s="48" t="s">
        <v>32</v>
      </c>
      <c r="E1306" s="254"/>
      <c r="F1306" s="254"/>
      <c r="G1306" s="254"/>
      <c r="H1306" s="254"/>
      <c r="I1306" s="254"/>
      <c r="J1306" s="254"/>
    </row>
    <row r="1307" spans="2:10" ht="43.5" x14ac:dyDescent="0.35">
      <c r="B1307" s="39" t="s">
        <v>1507</v>
      </c>
      <c r="C1307" s="47" t="s">
        <v>1605</v>
      </c>
      <c r="D1307" s="48" t="s">
        <v>32</v>
      </c>
      <c r="E1307" s="254"/>
      <c r="F1307" s="254"/>
      <c r="G1307" s="254"/>
      <c r="H1307" s="254"/>
      <c r="I1307" s="254"/>
      <c r="J1307" s="254"/>
    </row>
    <row r="1308" spans="2:10" x14ac:dyDescent="0.35">
      <c r="B1308" s="39" t="s">
        <v>1507</v>
      </c>
      <c r="C1308" s="47" t="s">
        <v>1606</v>
      </c>
      <c r="D1308" s="48" t="s">
        <v>32</v>
      </c>
      <c r="E1308" s="254"/>
      <c r="F1308" s="254"/>
      <c r="G1308" s="254"/>
      <c r="H1308" s="254"/>
      <c r="I1308" s="254"/>
      <c r="J1308" s="254"/>
    </row>
    <row r="1309" spans="2:10" x14ac:dyDescent="0.35">
      <c r="B1309" s="39" t="s">
        <v>1507</v>
      </c>
      <c r="C1309" s="47" t="s">
        <v>1607</v>
      </c>
      <c r="D1309" s="48" t="s">
        <v>32</v>
      </c>
      <c r="E1309" s="254"/>
      <c r="F1309" s="254"/>
      <c r="G1309" s="254"/>
      <c r="H1309" s="254"/>
      <c r="I1309" s="254"/>
      <c r="J1309" s="254"/>
    </row>
    <row r="1310" spans="2:10" ht="58" x14ac:dyDescent="0.35">
      <c r="B1310" s="39" t="s">
        <v>1507</v>
      </c>
      <c r="C1310" s="47" t="s">
        <v>1608</v>
      </c>
      <c r="D1310" s="48" t="s">
        <v>32</v>
      </c>
      <c r="E1310" s="254"/>
      <c r="F1310" s="254"/>
      <c r="G1310" s="254"/>
      <c r="H1310" s="254"/>
      <c r="I1310" s="254"/>
      <c r="J1310" s="254"/>
    </row>
    <row r="1311" spans="2:10" ht="58" x14ac:dyDescent="0.35">
      <c r="B1311" s="39" t="s">
        <v>1507</v>
      </c>
      <c r="C1311" s="47" t="s">
        <v>1609</v>
      </c>
      <c r="D1311" s="48" t="s">
        <v>32</v>
      </c>
      <c r="E1311" s="254"/>
      <c r="F1311" s="254"/>
      <c r="G1311" s="254"/>
      <c r="H1311" s="254"/>
      <c r="I1311" s="254"/>
      <c r="J1311" s="254"/>
    </row>
    <row r="1312" spans="2:10" ht="58" x14ac:dyDescent="0.35">
      <c r="B1312" s="39" t="s">
        <v>1507</v>
      </c>
      <c r="C1312" s="47" t="s">
        <v>1610</v>
      </c>
      <c r="D1312" s="48" t="s">
        <v>32</v>
      </c>
      <c r="E1312" s="254"/>
      <c r="F1312" s="254"/>
      <c r="G1312" s="254"/>
      <c r="H1312" s="254"/>
      <c r="I1312" s="254"/>
      <c r="J1312" s="254"/>
    </row>
    <row r="1313" spans="2:10" ht="72.5" x14ac:dyDescent="0.35">
      <c r="B1313" s="39" t="s">
        <v>1507</v>
      </c>
      <c r="C1313" s="47" t="s">
        <v>1611</v>
      </c>
      <c r="D1313" s="48" t="s">
        <v>32</v>
      </c>
      <c r="E1313" s="254"/>
      <c r="F1313" s="254"/>
      <c r="G1313" s="254"/>
      <c r="H1313" s="254"/>
      <c r="I1313" s="254"/>
      <c r="J1313" s="254"/>
    </row>
    <row r="1314" spans="2:10" x14ac:dyDescent="0.35">
      <c r="B1314" s="39" t="s">
        <v>1507</v>
      </c>
      <c r="C1314" s="47" t="s">
        <v>1612</v>
      </c>
      <c r="D1314" s="48" t="s">
        <v>32</v>
      </c>
      <c r="E1314" s="254"/>
      <c r="F1314" s="254"/>
      <c r="G1314" s="254"/>
      <c r="H1314" s="254"/>
      <c r="I1314" s="254"/>
      <c r="J1314" s="254"/>
    </row>
    <row r="1315" spans="2:10" x14ac:dyDescent="0.35">
      <c r="B1315" s="39" t="s">
        <v>1507</v>
      </c>
      <c r="C1315" s="47" t="s">
        <v>1613</v>
      </c>
      <c r="D1315" s="48" t="s">
        <v>32</v>
      </c>
      <c r="E1315" s="254"/>
      <c r="F1315" s="254"/>
      <c r="G1315" s="254"/>
      <c r="H1315" s="254"/>
      <c r="I1315" s="254"/>
      <c r="J1315" s="254"/>
    </row>
    <row r="1316" spans="2:10" x14ac:dyDescent="0.35">
      <c r="B1316" s="39" t="s">
        <v>1507</v>
      </c>
      <c r="C1316" s="47" t="s">
        <v>1614</v>
      </c>
      <c r="D1316" s="48" t="s">
        <v>32</v>
      </c>
      <c r="E1316" s="254"/>
      <c r="F1316" s="254"/>
      <c r="G1316" s="254"/>
      <c r="H1316" s="254"/>
      <c r="I1316" s="254"/>
      <c r="J1316" s="254"/>
    </row>
    <row r="1317" spans="2:10" x14ac:dyDescent="0.35">
      <c r="B1317" s="39" t="s">
        <v>1507</v>
      </c>
      <c r="C1317" s="47" t="s">
        <v>1615</v>
      </c>
      <c r="D1317" s="48" t="s">
        <v>32</v>
      </c>
      <c r="E1317" s="254"/>
      <c r="F1317" s="254"/>
      <c r="G1317" s="254"/>
      <c r="H1317" s="254"/>
      <c r="I1317" s="254"/>
      <c r="J1317" s="254"/>
    </row>
    <row r="1318" spans="2:10" x14ac:dyDescent="0.35">
      <c r="B1318" s="39" t="s">
        <v>1507</v>
      </c>
      <c r="C1318" s="47" t="s">
        <v>1616</v>
      </c>
      <c r="D1318" s="48" t="s">
        <v>32</v>
      </c>
      <c r="E1318" s="254"/>
      <c r="F1318" s="254"/>
      <c r="G1318" s="254"/>
      <c r="H1318" s="254"/>
      <c r="I1318" s="254"/>
      <c r="J1318" s="254"/>
    </row>
    <row r="1319" spans="2:10" x14ac:dyDescent="0.35">
      <c r="B1319" s="39" t="s">
        <v>1507</v>
      </c>
      <c r="C1319" s="47" t="s">
        <v>1617</v>
      </c>
      <c r="D1319" s="48" t="s">
        <v>32</v>
      </c>
      <c r="E1319" s="254"/>
      <c r="F1319" s="254"/>
      <c r="G1319" s="254"/>
      <c r="H1319" s="254"/>
      <c r="I1319" s="254"/>
      <c r="J1319" s="254"/>
    </row>
    <row r="1320" spans="2:10" x14ac:dyDescent="0.35">
      <c r="B1320" s="39" t="s">
        <v>1507</v>
      </c>
      <c r="C1320" s="47" t="s">
        <v>1618</v>
      </c>
      <c r="D1320" s="48" t="s">
        <v>21</v>
      </c>
      <c r="E1320" s="254"/>
      <c r="F1320" s="254"/>
      <c r="G1320" s="254"/>
      <c r="H1320" s="254"/>
      <c r="I1320" s="254"/>
      <c r="J1320" s="254"/>
    </row>
    <row r="1321" spans="2:10" ht="29" x14ac:dyDescent="0.35">
      <c r="B1321" s="39" t="s">
        <v>1507</v>
      </c>
      <c r="C1321" s="47" t="s">
        <v>1619</v>
      </c>
      <c r="D1321" s="48" t="s">
        <v>21</v>
      </c>
      <c r="E1321" s="254"/>
      <c r="F1321" s="254"/>
      <c r="G1321" s="254"/>
      <c r="H1321" s="254"/>
      <c r="I1321" s="254"/>
      <c r="J1321" s="254"/>
    </row>
    <row r="1322" spans="2:10" ht="43.5" x14ac:dyDescent="0.35">
      <c r="B1322" s="39" t="s">
        <v>1507</v>
      </c>
      <c r="C1322" s="47" t="s">
        <v>1620</v>
      </c>
      <c r="D1322" s="48" t="s">
        <v>21</v>
      </c>
      <c r="E1322" s="254"/>
      <c r="F1322" s="254"/>
      <c r="G1322" s="254"/>
      <c r="H1322" s="254"/>
      <c r="I1322" s="254"/>
      <c r="J1322" s="254"/>
    </row>
    <row r="1323" spans="2:10" x14ac:dyDescent="0.35">
      <c r="B1323" s="39" t="s">
        <v>1507</v>
      </c>
      <c r="C1323" s="47" t="s">
        <v>1621</v>
      </c>
      <c r="D1323" s="48" t="s">
        <v>21</v>
      </c>
      <c r="E1323" s="254"/>
      <c r="F1323" s="254"/>
      <c r="G1323" s="254"/>
      <c r="H1323" s="254"/>
      <c r="I1323" s="254"/>
      <c r="J1323" s="254"/>
    </row>
    <row r="1324" spans="2:10" x14ac:dyDescent="0.35">
      <c r="B1324" s="39" t="s">
        <v>1507</v>
      </c>
      <c r="C1324" s="47" t="s">
        <v>1622</v>
      </c>
      <c r="D1324" s="48" t="s">
        <v>21</v>
      </c>
      <c r="E1324" s="254"/>
      <c r="F1324" s="254"/>
      <c r="G1324" s="254"/>
      <c r="H1324" s="254"/>
      <c r="I1324" s="254"/>
      <c r="J1324" s="254"/>
    </row>
    <row r="1325" spans="2:10" x14ac:dyDescent="0.35">
      <c r="B1325" s="39" t="s">
        <v>1507</v>
      </c>
      <c r="C1325" s="47" t="s">
        <v>1623</v>
      </c>
      <c r="D1325" s="48" t="s">
        <v>21</v>
      </c>
      <c r="E1325" s="254"/>
      <c r="F1325" s="254"/>
      <c r="G1325" s="254"/>
      <c r="H1325" s="254"/>
      <c r="I1325" s="254"/>
      <c r="J1325" s="254"/>
    </row>
    <row r="1326" spans="2:10" x14ac:dyDescent="0.35">
      <c r="B1326" s="39" t="s">
        <v>1507</v>
      </c>
      <c r="C1326" s="47" t="s">
        <v>1624</v>
      </c>
      <c r="D1326" s="48" t="s">
        <v>21</v>
      </c>
      <c r="E1326" s="254"/>
      <c r="F1326" s="254"/>
      <c r="G1326" s="254"/>
      <c r="H1326" s="254"/>
      <c r="I1326" s="254"/>
      <c r="J1326" s="254"/>
    </row>
    <row r="1327" spans="2:10" ht="29" x14ac:dyDescent="0.35">
      <c r="B1327" s="39" t="s">
        <v>1507</v>
      </c>
      <c r="C1327" s="47" t="s">
        <v>1625</v>
      </c>
      <c r="D1327" s="48" t="s">
        <v>21</v>
      </c>
      <c r="E1327" s="254"/>
      <c r="F1327" s="254"/>
      <c r="G1327" s="254"/>
      <c r="H1327" s="254"/>
      <c r="I1327" s="254"/>
      <c r="J1327" s="254"/>
    </row>
    <row r="1328" spans="2:10" x14ac:dyDescent="0.35">
      <c r="B1328" s="39" t="s">
        <v>1507</v>
      </c>
      <c r="C1328" s="47" t="s">
        <v>1626</v>
      </c>
      <c r="D1328" s="48" t="s">
        <v>21</v>
      </c>
      <c r="E1328" s="254"/>
      <c r="F1328" s="254"/>
      <c r="G1328" s="254"/>
      <c r="H1328" s="254"/>
      <c r="I1328" s="254"/>
      <c r="J1328" s="254"/>
    </row>
    <row r="1329" spans="2:10" x14ac:dyDescent="0.35">
      <c r="B1329" s="39" t="s">
        <v>1507</v>
      </c>
      <c r="C1329" s="47" t="s">
        <v>1627</v>
      </c>
      <c r="D1329" s="48" t="s">
        <v>21</v>
      </c>
      <c r="E1329" s="254"/>
      <c r="F1329" s="254"/>
      <c r="G1329" s="254"/>
      <c r="H1329" s="254"/>
      <c r="I1329" s="254"/>
      <c r="J1329" s="254"/>
    </row>
    <row r="1330" spans="2:10" x14ac:dyDescent="0.35">
      <c r="B1330" s="39" t="s">
        <v>1507</v>
      </c>
      <c r="C1330" s="47" t="s">
        <v>1628</v>
      </c>
      <c r="D1330" s="48" t="s">
        <v>21</v>
      </c>
      <c r="E1330" s="254"/>
      <c r="F1330" s="254"/>
      <c r="G1330" s="254"/>
      <c r="H1330" s="254"/>
      <c r="I1330" s="254"/>
      <c r="J1330" s="254"/>
    </row>
    <row r="1331" spans="2:10" x14ac:dyDescent="0.35">
      <c r="B1331" s="39" t="s">
        <v>1507</v>
      </c>
      <c r="C1331" s="47" t="s">
        <v>1629</v>
      </c>
      <c r="D1331" s="48" t="s">
        <v>21</v>
      </c>
      <c r="E1331" s="254"/>
      <c r="F1331" s="254"/>
      <c r="G1331" s="254"/>
      <c r="H1331" s="254"/>
      <c r="I1331" s="254"/>
      <c r="J1331" s="254"/>
    </row>
    <row r="1332" spans="2:10" ht="58" x14ac:dyDescent="0.35">
      <c r="B1332" s="39" t="s">
        <v>1507</v>
      </c>
      <c r="C1332" s="47" t="s">
        <v>1630</v>
      </c>
      <c r="D1332" s="48" t="s">
        <v>21</v>
      </c>
      <c r="E1332" s="254"/>
      <c r="F1332" s="254"/>
      <c r="G1332" s="254"/>
      <c r="H1332" s="254"/>
      <c r="I1332" s="254"/>
      <c r="J1332" s="254"/>
    </row>
    <row r="1333" spans="2:10" x14ac:dyDescent="0.35">
      <c r="B1333" s="39" t="s">
        <v>1507</v>
      </c>
      <c r="C1333" s="47" t="s">
        <v>1631</v>
      </c>
      <c r="D1333" s="48" t="s">
        <v>21</v>
      </c>
      <c r="E1333" s="254"/>
      <c r="F1333" s="254"/>
      <c r="G1333" s="254"/>
      <c r="H1333" s="254"/>
      <c r="I1333" s="254"/>
      <c r="J1333" s="254"/>
    </row>
    <row r="1334" spans="2:10" x14ac:dyDescent="0.35">
      <c r="B1334" s="39" t="s">
        <v>1507</v>
      </c>
      <c r="C1334" s="47" t="s">
        <v>1632</v>
      </c>
      <c r="D1334" s="48" t="s">
        <v>21</v>
      </c>
      <c r="E1334" s="254"/>
      <c r="F1334" s="254"/>
      <c r="G1334" s="254"/>
      <c r="H1334" s="254"/>
      <c r="I1334" s="254"/>
      <c r="J1334" s="254"/>
    </row>
    <row r="1335" spans="2:10" x14ac:dyDescent="0.35">
      <c r="B1335" s="39" t="s">
        <v>1507</v>
      </c>
      <c r="C1335" s="47" t="s">
        <v>1633</v>
      </c>
      <c r="D1335" s="48" t="s">
        <v>21</v>
      </c>
      <c r="E1335" s="254"/>
      <c r="F1335" s="254"/>
      <c r="G1335" s="254"/>
      <c r="H1335" s="254"/>
      <c r="I1335" s="254"/>
      <c r="J1335" s="254"/>
    </row>
    <row r="1336" spans="2:10" x14ac:dyDescent="0.35">
      <c r="B1336" s="39" t="s">
        <v>1507</v>
      </c>
      <c r="C1336" s="47" t="s">
        <v>1634</v>
      </c>
      <c r="D1336" s="48" t="s">
        <v>21</v>
      </c>
      <c r="E1336" s="254"/>
      <c r="F1336" s="254"/>
      <c r="G1336" s="254"/>
      <c r="H1336" s="254"/>
      <c r="I1336" s="254"/>
      <c r="J1336" s="254"/>
    </row>
    <row r="1337" spans="2:10" ht="58" x14ac:dyDescent="0.35">
      <c r="B1337" s="39" t="s">
        <v>1507</v>
      </c>
      <c r="C1337" s="47" t="s">
        <v>1635</v>
      </c>
      <c r="D1337" s="48" t="s">
        <v>21</v>
      </c>
      <c r="E1337" s="254"/>
      <c r="F1337" s="254"/>
      <c r="G1337" s="254"/>
      <c r="H1337" s="254"/>
      <c r="I1337" s="254"/>
      <c r="J1337" s="254"/>
    </row>
    <row r="1338" spans="2:10" x14ac:dyDescent="0.35">
      <c r="B1338" s="39" t="s">
        <v>50</v>
      </c>
      <c r="C1338" s="47" t="s">
        <v>1636</v>
      </c>
      <c r="D1338" s="48" t="s">
        <v>32</v>
      </c>
      <c r="E1338" s="254"/>
      <c r="F1338" s="254"/>
      <c r="G1338" s="254"/>
      <c r="H1338" s="254"/>
      <c r="I1338" s="254"/>
      <c r="J1338" s="254"/>
    </row>
    <row r="1339" spans="2:10" x14ac:dyDescent="0.35">
      <c r="B1339" s="39" t="s">
        <v>49</v>
      </c>
      <c r="C1339" s="47" t="s">
        <v>1637</v>
      </c>
      <c r="D1339" s="48" t="s">
        <v>32</v>
      </c>
      <c r="E1339" s="254"/>
      <c r="F1339" s="254"/>
      <c r="G1339" s="254"/>
      <c r="H1339" s="254"/>
      <c r="I1339" s="254"/>
      <c r="J1339" s="254"/>
    </row>
    <row r="1340" spans="2:10" x14ac:dyDescent="0.35">
      <c r="B1340" s="39" t="s">
        <v>59</v>
      </c>
      <c r="C1340" s="47" t="s">
        <v>1638</v>
      </c>
      <c r="D1340" s="48" t="s">
        <v>32</v>
      </c>
      <c r="E1340" s="254"/>
      <c r="F1340" s="254"/>
      <c r="G1340" s="254"/>
      <c r="H1340" s="254"/>
      <c r="I1340" s="254"/>
      <c r="J1340" s="254"/>
    </row>
    <row r="1341" spans="2:10" x14ac:dyDescent="0.35">
      <c r="B1341" s="39" t="s">
        <v>59</v>
      </c>
      <c r="C1341" s="47" t="s">
        <v>1639</v>
      </c>
      <c r="D1341" s="48" t="s">
        <v>32</v>
      </c>
      <c r="E1341" s="254"/>
      <c r="F1341" s="254"/>
      <c r="G1341" s="254"/>
      <c r="H1341" s="254"/>
      <c r="I1341" s="254"/>
      <c r="J1341" s="254"/>
    </row>
    <row r="1342" spans="2:10" x14ac:dyDescent="0.35">
      <c r="B1342" s="39" t="s">
        <v>59</v>
      </c>
      <c r="C1342" s="47" t="s">
        <v>1640</v>
      </c>
      <c r="D1342" s="48" t="s">
        <v>32</v>
      </c>
      <c r="E1342" s="254"/>
      <c r="F1342" s="254"/>
      <c r="G1342" s="254"/>
      <c r="H1342" s="254"/>
      <c r="I1342" s="254"/>
      <c r="J1342" s="254"/>
    </row>
    <row r="1343" spans="2:10" x14ac:dyDescent="0.35">
      <c r="B1343" s="39" t="s">
        <v>59</v>
      </c>
      <c r="C1343" s="47" t="s">
        <v>1641</v>
      </c>
      <c r="D1343" s="48" t="s">
        <v>32</v>
      </c>
      <c r="E1343" s="254"/>
      <c r="F1343" s="254"/>
      <c r="G1343" s="254"/>
      <c r="H1343" s="254"/>
      <c r="I1343" s="254"/>
      <c r="J1343" s="254"/>
    </row>
    <row r="1344" spans="2:10" x14ac:dyDescent="0.35">
      <c r="B1344" s="39" t="s">
        <v>59</v>
      </c>
      <c r="C1344" s="47" t="s">
        <v>1642</v>
      </c>
      <c r="D1344" s="48" t="s">
        <v>32</v>
      </c>
      <c r="E1344" s="254"/>
      <c r="F1344" s="254"/>
      <c r="G1344" s="254"/>
      <c r="H1344" s="254"/>
      <c r="I1344" s="254"/>
      <c r="J1344" s="254"/>
    </row>
    <row r="1345" spans="2:10" x14ac:dyDescent="0.35">
      <c r="B1345" s="39" t="s">
        <v>53</v>
      </c>
      <c r="C1345" s="47" t="s">
        <v>1643</v>
      </c>
      <c r="D1345" s="48" t="s">
        <v>32</v>
      </c>
      <c r="E1345" s="254"/>
      <c r="F1345" s="254"/>
      <c r="G1345" s="254"/>
      <c r="H1345" s="254"/>
      <c r="I1345" s="254"/>
      <c r="J1345" s="254"/>
    </row>
    <row r="1346" spans="2:10" x14ac:dyDescent="0.35">
      <c r="B1346" s="39" t="s">
        <v>53</v>
      </c>
      <c r="C1346" s="47" t="s">
        <v>1644</v>
      </c>
      <c r="D1346" s="48" t="s">
        <v>32</v>
      </c>
      <c r="E1346" s="254"/>
      <c r="F1346" s="254"/>
      <c r="G1346" s="254"/>
      <c r="H1346" s="254"/>
      <c r="I1346" s="254"/>
      <c r="J1346" s="254"/>
    </row>
    <row r="1347" spans="2:10" x14ac:dyDescent="0.35">
      <c r="B1347" s="39" t="s">
        <v>53</v>
      </c>
      <c r="C1347" s="47" t="s">
        <v>1645</v>
      </c>
      <c r="D1347" s="48" t="s">
        <v>32</v>
      </c>
      <c r="E1347" s="254"/>
      <c r="F1347" s="254"/>
      <c r="G1347" s="254"/>
      <c r="H1347" s="254"/>
      <c r="I1347" s="254"/>
      <c r="J1347" s="254"/>
    </row>
    <row r="1348" spans="2:10" x14ac:dyDescent="0.35">
      <c r="B1348" s="39" t="s">
        <v>53</v>
      </c>
      <c r="C1348" s="47" t="s">
        <v>1646</v>
      </c>
      <c r="D1348" s="48" t="s">
        <v>32</v>
      </c>
      <c r="E1348" s="254"/>
      <c r="F1348" s="254"/>
      <c r="G1348" s="254"/>
      <c r="H1348" s="254"/>
      <c r="I1348" s="254"/>
      <c r="J1348" s="254"/>
    </row>
    <row r="1349" spans="2:10" x14ac:dyDescent="0.35">
      <c r="B1349" s="39" t="s">
        <v>53</v>
      </c>
      <c r="C1349" s="47" t="s">
        <v>1647</v>
      </c>
      <c r="D1349" s="48" t="s">
        <v>32</v>
      </c>
      <c r="E1349" s="254"/>
      <c r="F1349" s="254"/>
      <c r="G1349" s="254"/>
      <c r="H1349" s="254"/>
      <c r="I1349" s="254"/>
      <c r="J1349" s="254"/>
    </row>
    <row r="1350" spans="2:10" x14ac:dyDescent="0.35">
      <c r="B1350" s="39" t="s">
        <v>53</v>
      </c>
      <c r="C1350" s="47" t="s">
        <v>1648</v>
      </c>
      <c r="D1350" s="48" t="s">
        <v>32</v>
      </c>
      <c r="E1350" s="254"/>
      <c r="F1350" s="254"/>
      <c r="G1350" s="254"/>
      <c r="H1350" s="254"/>
      <c r="I1350" s="254"/>
      <c r="J1350" s="254"/>
    </row>
    <row r="1351" spans="2:10" x14ac:dyDescent="0.35">
      <c r="B1351" s="39" t="s">
        <v>54</v>
      </c>
      <c r="C1351" s="47" t="s">
        <v>1649</v>
      </c>
      <c r="D1351" s="48" t="s">
        <v>32</v>
      </c>
      <c r="E1351" s="254"/>
      <c r="F1351" s="254"/>
      <c r="G1351" s="254"/>
      <c r="H1351" s="254"/>
      <c r="I1351" s="254"/>
      <c r="J1351" s="254"/>
    </row>
    <row r="1352" spans="2:10" x14ac:dyDescent="0.35">
      <c r="B1352" s="39" t="s">
        <v>54</v>
      </c>
      <c r="C1352" s="47" t="s">
        <v>1650</v>
      </c>
      <c r="D1352" s="48" t="s">
        <v>32</v>
      </c>
      <c r="E1352" s="254"/>
      <c r="F1352" s="254"/>
      <c r="G1352" s="254"/>
      <c r="H1352" s="254"/>
      <c r="I1352" s="254"/>
      <c r="J1352" s="254"/>
    </row>
    <row r="1353" spans="2:10" x14ac:dyDescent="0.35">
      <c r="B1353" s="39" t="s">
        <v>54</v>
      </c>
      <c r="C1353" s="47" t="s">
        <v>1651</v>
      </c>
      <c r="D1353" s="48" t="s">
        <v>32</v>
      </c>
      <c r="E1353" s="254"/>
      <c r="F1353" s="254"/>
      <c r="G1353" s="254"/>
      <c r="H1353" s="254"/>
      <c r="I1353" s="254"/>
      <c r="J1353" s="254"/>
    </row>
    <row r="1354" spans="2:10" x14ac:dyDescent="0.35">
      <c r="B1354" s="39" t="s">
        <v>54</v>
      </c>
      <c r="C1354" s="47" t="s">
        <v>1652</v>
      </c>
      <c r="D1354" s="48" t="s">
        <v>32</v>
      </c>
      <c r="E1354" s="254"/>
      <c r="F1354" s="254"/>
      <c r="G1354" s="254"/>
      <c r="H1354" s="254"/>
      <c r="I1354" s="254"/>
      <c r="J1354" s="254"/>
    </row>
    <row r="1355" spans="2:10" x14ac:dyDescent="0.35">
      <c r="B1355" s="39" t="s">
        <v>54</v>
      </c>
      <c r="C1355" s="47" t="s">
        <v>1653</v>
      </c>
      <c r="D1355" s="48" t="s">
        <v>32</v>
      </c>
      <c r="E1355" s="254"/>
      <c r="F1355" s="254"/>
      <c r="G1355" s="254"/>
      <c r="H1355" s="254"/>
      <c r="I1355" s="254"/>
      <c r="J1355" s="254"/>
    </row>
    <row r="1356" spans="2:10" x14ac:dyDescent="0.35">
      <c r="B1356" s="39" t="s">
        <v>54</v>
      </c>
      <c r="C1356" s="47" t="s">
        <v>1654</v>
      </c>
      <c r="D1356" s="48" t="s">
        <v>32</v>
      </c>
      <c r="E1356" s="254"/>
      <c r="F1356" s="254"/>
      <c r="G1356" s="254"/>
      <c r="H1356" s="254"/>
      <c r="I1356" s="254"/>
      <c r="J1356" s="254"/>
    </row>
    <row r="1357" spans="2:10" x14ac:dyDescent="0.35">
      <c r="B1357" s="39" t="s">
        <v>54</v>
      </c>
      <c r="C1357" s="47" t="s">
        <v>1655</v>
      </c>
      <c r="D1357" s="48" t="s">
        <v>32</v>
      </c>
      <c r="E1357" s="254"/>
      <c r="F1357" s="254"/>
      <c r="G1357" s="254"/>
      <c r="H1357" s="254"/>
      <c r="I1357" s="254"/>
      <c r="J1357" s="254"/>
    </row>
    <row r="1358" spans="2:10" x14ac:dyDescent="0.35">
      <c r="B1358" s="39" t="s">
        <v>54</v>
      </c>
      <c r="C1358" s="47" t="s">
        <v>1656</v>
      </c>
      <c r="D1358" s="48" t="s">
        <v>21</v>
      </c>
      <c r="E1358" s="254"/>
      <c r="F1358" s="254"/>
      <c r="G1358" s="254"/>
      <c r="H1358" s="254"/>
      <c r="I1358" s="254"/>
      <c r="J1358" s="254"/>
    </row>
    <row r="1359" spans="2:10" x14ac:dyDescent="0.35">
      <c r="B1359" s="39" t="s">
        <v>54</v>
      </c>
      <c r="C1359" s="47" t="s">
        <v>1657</v>
      </c>
      <c r="D1359" s="48" t="s">
        <v>21</v>
      </c>
      <c r="E1359" s="254"/>
      <c r="F1359" s="254"/>
      <c r="G1359" s="254"/>
      <c r="H1359" s="254"/>
      <c r="I1359" s="254"/>
      <c r="J1359" s="254"/>
    </row>
    <row r="1360" spans="2:10" x14ac:dyDescent="0.35">
      <c r="B1360" s="39" t="s">
        <v>56</v>
      </c>
      <c r="C1360" s="47" t="s">
        <v>1658</v>
      </c>
      <c r="D1360" s="48" t="s">
        <v>32</v>
      </c>
      <c r="E1360" s="254"/>
      <c r="F1360" s="254"/>
      <c r="G1360" s="254"/>
      <c r="H1360" s="254"/>
      <c r="I1360" s="254"/>
      <c r="J1360" s="254"/>
    </row>
    <row r="1361" spans="2:10" x14ac:dyDescent="0.35">
      <c r="B1361" s="39" t="s">
        <v>56</v>
      </c>
      <c r="C1361" s="47" t="s">
        <v>1659</v>
      </c>
      <c r="D1361" s="48" t="s">
        <v>32</v>
      </c>
      <c r="E1361" s="254"/>
      <c r="F1361" s="254"/>
      <c r="G1361" s="254"/>
      <c r="H1361" s="254"/>
      <c r="I1361" s="254"/>
      <c r="J1361" s="254"/>
    </row>
    <row r="1362" spans="2:10" x14ac:dyDescent="0.35">
      <c r="B1362" s="39" t="s">
        <v>56</v>
      </c>
      <c r="C1362" s="47" t="s">
        <v>1660</v>
      </c>
      <c r="D1362" s="48" t="s">
        <v>32</v>
      </c>
      <c r="E1362" s="254"/>
      <c r="F1362" s="254"/>
      <c r="G1362" s="254"/>
      <c r="H1362" s="254"/>
      <c r="I1362" s="254"/>
      <c r="J1362" s="254"/>
    </row>
    <row r="1363" spans="2:10" x14ac:dyDescent="0.35">
      <c r="B1363" s="39" t="s">
        <v>56</v>
      </c>
      <c r="C1363" s="47" t="s">
        <v>1661</v>
      </c>
      <c r="D1363" s="48" t="s">
        <v>32</v>
      </c>
      <c r="E1363" s="254"/>
      <c r="F1363" s="254"/>
      <c r="G1363" s="254"/>
      <c r="H1363" s="254"/>
      <c r="I1363" s="254"/>
      <c r="J1363" s="254"/>
    </row>
    <row r="1364" spans="2:10" x14ac:dyDescent="0.35">
      <c r="B1364" s="39" t="s">
        <v>35</v>
      </c>
      <c r="C1364" s="47" t="s">
        <v>1662</v>
      </c>
      <c r="D1364" s="48" t="s">
        <v>32</v>
      </c>
      <c r="E1364" s="254"/>
      <c r="F1364" s="254"/>
      <c r="G1364" s="254"/>
      <c r="H1364" s="254"/>
      <c r="I1364" s="254"/>
      <c r="J1364" s="254"/>
    </row>
    <row r="1365" spans="2:10" x14ac:dyDescent="0.35">
      <c r="B1365" s="39" t="s">
        <v>35</v>
      </c>
      <c r="C1365" s="47" t="s">
        <v>1663</v>
      </c>
      <c r="D1365" s="48" t="s">
        <v>32</v>
      </c>
      <c r="E1365" s="254"/>
      <c r="F1365" s="254"/>
      <c r="G1365" s="254"/>
      <c r="H1365" s="254"/>
      <c r="I1365" s="254"/>
      <c r="J1365" s="254"/>
    </row>
    <row r="1366" spans="2:10" x14ac:dyDescent="0.35">
      <c r="B1366" s="39" t="s">
        <v>35</v>
      </c>
      <c r="C1366" s="47" t="s">
        <v>1664</v>
      </c>
      <c r="D1366" s="48" t="s">
        <v>32</v>
      </c>
      <c r="E1366" s="254"/>
      <c r="F1366" s="254"/>
      <c r="G1366" s="254"/>
      <c r="H1366" s="254"/>
      <c r="I1366" s="254"/>
      <c r="J1366" s="254"/>
    </row>
    <row r="1367" spans="2:10" x14ac:dyDescent="0.35">
      <c r="B1367" s="39" t="s">
        <v>35</v>
      </c>
      <c r="C1367" s="47" t="s">
        <v>1665</v>
      </c>
      <c r="D1367" s="48" t="s">
        <v>32</v>
      </c>
      <c r="E1367" s="254"/>
      <c r="F1367" s="254"/>
      <c r="G1367" s="254"/>
      <c r="H1367" s="254"/>
      <c r="I1367" s="254"/>
      <c r="J1367" s="254"/>
    </row>
    <row r="1368" spans="2:10" x14ac:dyDescent="0.35">
      <c r="B1368" s="39" t="s">
        <v>35</v>
      </c>
      <c r="C1368" s="47" t="s">
        <v>1666</v>
      </c>
      <c r="D1368" s="48" t="s">
        <v>32</v>
      </c>
      <c r="E1368" s="254"/>
      <c r="F1368" s="254"/>
      <c r="G1368" s="254"/>
      <c r="H1368" s="254"/>
      <c r="I1368" s="254"/>
      <c r="J1368" s="254"/>
    </row>
    <row r="1369" spans="2:10" x14ac:dyDescent="0.35">
      <c r="B1369" s="39" t="s">
        <v>35</v>
      </c>
      <c r="C1369" s="47" t="s">
        <v>1667</v>
      </c>
      <c r="D1369" s="48" t="s">
        <v>32</v>
      </c>
      <c r="E1369" s="254"/>
      <c r="F1369" s="254"/>
      <c r="G1369" s="254"/>
      <c r="H1369" s="254"/>
      <c r="I1369" s="254"/>
      <c r="J1369" s="254"/>
    </row>
    <row r="1370" spans="2:10" x14ac:dyDescent="0.35">
      <c r="B1370" s="39" t="s">
        <v>35</v>
      </c>
      <c r="C1370" s="47" t="s">
        <v>1668</v>
      </c>
      <c r="D1370" s="48" t="s">
        <v>32</v>
      </c>
      <c r="E1370" s="254"/>
      <c r="F1370" s="254"/>
      <c r="G1370" s="254"/>
      <c r="H1370" s="254"/>
      <c r="I1370" s="254"/>
      <c r="J1370" s="254"/>
    </row>
    <row r="1371" spans="2:10" x14ac:dyDescent="0.35">
      <c r="B1371" s="39" t="s">
        <v>35</v>
      </c>
      <c r="C1371" s="47" t="s">
        <v>1669</v>
      </c>
      <c r="D1371" s="48" t="s">
        <v>32</v>
      </c>
      <c r="E1371" s="254"/>
      <c r="F1371" s="254"/>
      <c r="G1371" s="254"/>
      <c r="H1371" s="254"/>
      <c r="I1371" s="254"/>
      <c r="J1371" s="254"/>
    </row>
    <row r="1372" spans="2:10" x14ac:dyDescent="0.35">
      <c r="B1372" s="39" t="s">
        <v>35</v>
      </c>
      <c r="C1372" s="47" t="s">
        <v>1670</v>
      </c>
      <c r="D1372" s="48" t="s">
        <v>32</v>
      </c>
      <c r="E1372" s="254"/>
      <c r="F1372" s="254"/>
      <c r="G1372" s="254"/>
      <c r="H1372" s="254"/>
      <c r="I1372" s="254"/>
      <c r="J1372" s="254"/>
    </row>
    <row r="1373" spans="2:10" x14ac:dyDescent="0.35">
      <c r="B1373" s="39" t="s">
        <v>35</v>
      </c>
      <c r="C1373" s="47" t="s">
        <v>1671</v>
      </c>
      <c r="D1373" s="48" t="s">
        <v>32</v>
      </c>
      <c r="E1373" s="254"/>
      <c r="F1373" s="254"/>
      <c r="G1373" s="254"/>
      <c r="H1373" s="254"/>
      <c r="I1373" s="254"/>
      <c r="J1373" s="254"/>
    </row>
    <row r="1374" spans="2:10" x14ac:dyDescent="0.35">
      <c r="B1374" s="39" t="s">
        <v>35</v>
      </c>
      <c r="C1374" s="47" t="s">
        <v>1672</v>
      </c>
      <c r="D1374" s="48" t="s">
        <v>32</v>
      </c>
      <c r="E1374" s="254"/>
      <c r="F1374" s="254"/>
      <c r="G1374" s="254"/>
      <c r="H1374" s="254"/>
      <c r="I1374" s="254"/>
      <c r="J1374" s="254"/>
    </row>
    <row r="1375" spans="2:10" x14ac:dyDescent="0.35">
      <c r="B1375" s="39" t="s">
        <v>35</v>
      </c>
      <c r="C1375" s="47" t="s">
        <v>1673</v>
      </c>
      <c r="D1375" s="48" t="s">
        <v>32</v>
      </c>
      <c r="E1375" s="254"/>
      <c r="F1375" s="254"/>
      <c r="G1375" s="254"/>
      <c r="H1375" s="254"/>
      <c r="I1375" s="254"/>
      <c r="J1375" s="254"/>
    </row>
    <row r="1376" spans="2:10" ht="29" x14ac:dyDescent="0.35">
      <c r="B1376" s="39" t="s">
        <v>35</v>
      </c>
      <c r="C1376" s="47" t="s">
        <v>1674</v>
      </c>
      <c r="D1376" s="48" t="s">
        <v>32</v>
      </c>
      <c r="E1376" s="254"/>
      <c r="F1376" s="254"/>
      <c r="G1376" s="254"/>
      <c r="H1376" s="254"/>
      <c r="I1376" s="254"/>
      <c r="J1376" s="254"/>
    </row>
    <row r="1377" spans="2:10" x14ac:dyDescent="0.35">
      <c r="B1377" s="39" t="s">
        <v>35</v>
      </c>
      <c r="C1377" s="47" t="s">
        <v>1675</v>
      </c>
      <c r="D1377" s="48" t="s">
        <v>32</v>
      </c>
      <c r="E1377" s="254"/>
      <c r="F1377" s="254"/>
      <c r="G1377" s="254"/>
      <c r="H1377" s="254"/>
      <c r="I1377" s="254"/>
      <c r="J1377" s="254"/>
    </row>
    <row r="1378" spans="2:10" x14ac:dyDescent="0.35">
      <c r="B1378" s="39" t="s">
        <v>35</v>
      </c>
      <c r="C1378" s="47" t="s">
        <v>1676</v>
      </c>
      <c r="D1378" s="48" t="s">
        <v>32</v>
      </c>
      <c r="E1378" s="254"/>
      <c r="F1378" s="254"/>
      <c r="G1378" s="254"/>
      <c r="H1378" s="254"/>
      <c r="I1378" s="254"/>
      <c r="J1378" s="254"/>
    </row>
    <row r="1379" spans="2:10" x14ac:dyDescent="0.35">
      <c r="B1379" s="39" t="s">
        <v>35</v>
      </c>
      <c r="C1379" s="47" t="s">
        <v>1677</v>
      </c>
      <c r="D1379" s="48" t="s">
        <v>32</v>
      </c>
      <c r="E1379" s="254"/>
      <c r="F1379" s="254"/>
      <c r="G1379" s="254"/>
      <c r="H1379" s="254"/>
      <c r="I1379" s="254"/>
      <c r="J1379" s="254"/>
    </row>
    <row r="1380" spans="2:10" x14ac:dyDescent="0.35">
      <c r="B1380" s="39" t="s">
        <v>35</v>
      </c>
      <c r="C1380" s="47" t="s">
        <v>1678</v>
      </c>
      <c r="D1380" s="48" t="s">
        <v>32</v>
      </c>
      <c r="E1380" s="254"/>
      <c r="F1380" s="254"/>
      <c r="G1380" s="254"/>
      <c r="H1380" s="254"/>
      <c r="I1380" s="254"/>
      <c r="J1380" s="254"/>
    </row>
    <row r="1381" spans="2:10" x14ac:dyDescent="0.35">
      <c r="B1381" s="39" t="s">
        <v>35</v>
      </c>
      <c r="C1381" s="47" t="s">
        <v>1679</v>
      </c>
      <c r="D1381" s="48" t="s">
        <v>32</v>
      </c>
      <c r="E1381" s="254"/>
      <c r="F1381" s="254"/>
      <c r="G1381" s="254"/>
      <c r="H1381" s="254"/>
      <c r="I1381" s="254"/>
      <c r="J1381" s="254"/>
    </row>
    <row r="1382" spans="2:10" x14ac:dyDescent="0.35">
      <c r="B1382" s="39" t="s">
        <v>35</v>
      </c>
      <c r="C1382" s="47" t="s">
        <v>1680</v>
      </c>
      <c r="D1382" s="48" t="s">
        <v>32</v>
      </c>
      <c r="E1382" s="254"/>
      <c r="F1382" s="254"/>
      <c r="G1382" s="254"/>
      <c r="H1382" s="254"/>
      <c r="I1382" s="254"/>
      <c r="J1382" s="254"/>
    </row>
    <row r="1383" spans="2:10" x14ac:dyDescent="0.35">
      <c r="B1383" s="39" t="s">
        <v>35</v>
      </c>
      <c r="C1383" s="47" t="s">
        <v>1681</v>
      </c>
      <c r="D1383" s="48" t="s">
        <v>32</v>
      </c>
      <c r="E1383" s="254"/>
      <c r="F1383" s="254"/>
      <c r="G1383" s="254"/>
      <c r="H1383" s="254"/>
      <c r="I1383" s="254"/>
      <c r="J1383" s="254"/>
    </row>
    <row r="1384" spans="2:10" x14ac:dyDescent="0.35">
      <c r="B1384" s="39" t="s">
        <v>35</v>
      </c>
      <c r="C1384" s="47" t="s">
        <v>1682</v>
      </c>
      <c r="D1384" s="48" t="s">
        <v>32</v>
      </c>
      <c r="E1384" s="254"/>
      <c r="F1384" s="254"/>
      <c r="G1384" s="254"/>
      <c r="H1384" s="254"/>
      <c r="I1384" s="254"/>
      <c r="J1384" s="254"/>
    </row>
    <row r="1385" spans="2:10" x14ac:dyDescent="0.35">
      <c r="B1385" s="39" t="s">
        <v>57</v>
      </c>
      <c r="C1385" s="47" t="s">
        <v>1683</v>
      </c>
      <c r="D1385" s="48" t="s">
        <v>32</v>
      </c>
      <c r="E1385" s="254"/>
      <c r="F1385" s="254"/>
      <c r="G1385" s="254"/>
      <c r="H1385" s="254"/>
      <c r="I1385" s="254"/>
      <c r="J1385" s="254"/>
    </row>
    <row r="1386" spans="2:10" x14ac:dyDescent="0.35">
      <c r="B1386" s="39" t="s">
        <v>57</v>
      </c>
      <c r="C1386" s="47" t="s">
        <v>1684</v>
      </c>
      <c r="D1386" s="48" t="s">
        <v>32</v>
      </c>
      <c r="E1386" s="254"/>
      <c r="F1386" s="254"/>
      <c r="G1386" s="254"/>
      <c r="H1386" s="254"/>
      <c r="I1386" s="254"/>
      <c r="J1386" s="254"/>
    </row>
    <row r="1387" spans="2:10" x14ac:dyDescent="0.35">
      <c r="B1387" s="39" t="s">
        <v>57</v>
      </c>
      <c r="C1387" s="47" t="s">
        <v>1685</v>
      </c>
      <c r="D1387" s="48" t="s">
        <v>32</v>
      </c>
      <c r="E1387" s="254"/>
      <c r="F1387" s="254"/>
      <c r="G1387" s="254"/>
      <c r="H1387" s="254"/>
      <c r="I1387" s="254"/>
      <c r="J1387" s="254"/>
    </row>
    <row r="1388" spans="2:10" x14ac:dyDescent="0.35">
      <c r="B1388" s="39" t="s">
        <v>57</v>
      </c>
      <c r="C1388" s="47" t="s">
        <v>1686</v>
      </c>
      <c r="D1388" s="48" t="s">
        <v>32</v>
      </c>
      <c r="E1388" s="254"/>
      <c r="F1388" s="254"/>
      <c r="G1388" s="254"/>
      <c r="H1388" s="254"/>
      <c r="I1388" s="254"/>
      <c r="J1388" s="254"/>
    </row>
    <row r="1389" spans="2:10" x14ac:dyDescent="0.35">
      <c r="B1389" s="39" t="s">
        <v>57</v>
      </c>
      <c r="C1389" s="47" t="s">
        <v>1687</v>
      </c>
      <c r="D1389" s="48" t="s">
        <v>32</v>
      </c>
      <c r="E1389" s="254"/>
      <c r="F1389" s="254"/>
      <c r="G1389" s="254"/>
      <c r="H1389" s="254"/>
      <c r="I1389" s="254"/>
      <c r="J1389" s="254"/>
    </row>
    <row r="1390" spans="2:10" x14ac:dyDescent="0.35">
      <c r="B1390" s="39" t="s">
        <v>57</v>
      </c>
      <c r="C1390" s="47" t="s">
        <v>1688</v>
      </c>
      <c r="D1390" s="48" t="s">
        <v>32</v>
      </c>
      <c r="E1390" s="254"/>
      <c r="F1390" s="254"/>
      <c r="G1390" s="254"/>
      <c r="H1390" s="254"/>
      <c r="I1390" s="254"/>
      <c r="J1390" s="254"/>
    </row>
    <row r="1391" spans="2:10" x14ac:dyDescent="0.35">
      <c r="B1391" s="39" t="s">
        <v>57</v>
      </c>
      <c r="C1391" s="47" t="s">
        <v>1689</v>
      </c>
      <c r="D1391" s="48" t="s">
        <v>32</v>
      </c>
      <c r="E1391" s="254"/>
      <c r="F1391" s="254"/>
      <c r="G1391" s="254"/>
      <c r="H1391" s="254"/>
      <c r="I1391" s="254"/>
      <c r="J1391" s="254"/>
    </row>
    <row r="1392" spans="2:10" x14ac:dyDescent="0.35">
      <c r="B1392" s="39" t="s">
        <v>57</v>
      </c>
      <c r="C1392" s="47" t="s">
        <v>1690</v>
      </c>
      <c r="D1392" s="48" t="s">
        <v>32</v>
      </c>
      <c r="E1392" s="254"/>
      <c r="F1392" s="254"/>
      <c r="G1392" s="254"/>
      <c r="H1392" s="254"/>
      <c r="I1392" s="254"/>
      <c r="J1392" s="254"/>
    </row>
    <row r="1393" spans="2:10" x14ac:dyDescent="0.35">
      <c r="B1393" s="39" t="s">
        <v>57</v>
      </c>
      <c r="C1393" s="47" t="s">
        <v>1691</v>
      </c>
      <c r="D1393" s="48" t="s">
        <v>32</v>
      </c>
      <c r="E1393" s="254"/>
      <c r="F1393" s="254"/>
      <c r="G1393" s="254"/>
      <c r="H1393" s="254"/>
      <c r="I1393" s="254"/>
      <c r="J1393" s="254"/>
    </row>
    <row r="1394" spans="2:10" x14ac:dyDescent="0.35">
      <c r="B1394" s="39" t="s">
        <v>57</v>
      </c>
      <c r="C1394" s="47" t="s">
        <v>1692</v>
      </c>
      <c r="D1394" s="48" t="s">
        <v>32</v>
      </c>
      <c r="E1394" s="254"/>
      <c r="F1394" s="254"/>
      <c r="G1394" s="254"/>
      <c r="H1394" s="254"/>
      <c r="I1394" s="254"/>
      <c r="J1394" s="254"/>
    </row>
    <row r="1395" spans="2:10" x14ac:dyDescent="0.35">
      <c r="B1395" s="39" t="s">
        <v>57</v>
      </c>
      <c r="C1395" s="47" t="s">
        <v>1693</v>
      </c>
      <c r="D1395" s="48" t="s">
        <v>32</v>
      </c>
      <c r="E1395" s="254"/>
      <c r="F1395" s="254"/>
      <c r="G1395" s="254"/>
      <c r="H1395" s="254"/>
      <c r="I1395" s="254"/>
      <c r="J1395" s="254"/>
    </row>
    <row r="1396" spans="2:10" x14ac:dyDescent="0.35">
      <c r="B1396" s="39" t="s">
        <v>57</v>
      </c>
      <c r="C1396" s="47" t="s">
        <v>1694</v>
      </c>
      <c r="D1396" s="48" t="s">
        <v>32</v>
      </c>
      <c r="E1396" s="254"/>
      <c r="F1396" s="254"/>
      <c r="G1396" s="254"/>
      <c r="H1396" s="254"/>
      <c r="I1396" s="254"/>
      <c r="J1396" s="254"/>
    </row>
    <row r="1397" spans="2:10" x14ac:dyDescent="0.35">
      <c r="B1397" s="39" t="s">
        <v>57</v>
      </c>
      <c r="C1397" s="47" t="s">
        <v>1695</v>
      </c>
      <c r="D1397" s="48" t="s">
        <v>32</v>
      </c>
      <c r="E1397" s="254"/>
      <c r="F1397" s="254"/>
      <c r="G1397" s="254"/>
      <c r="H1397" s="254"/>
      <c r="I1397" s="254"/>
      <c r="J1397" s="254"/>
    </row>
    <row r="1398" spans="2:10" x14ac:dyDescent="0.35">
      <c r="B1398" s="39" t="s">
        <v>57</v>
      </c>
      <c r="C1398" s="47" t="s">
        <v>1696</v>
      </c>
      <c r="D1398" s="48" t="s">
        <v>32</v>
      </c>
      <c r="E1398" s="254"/>
      <c r="F1398" s="254"/>
      <c r="G1398" s="254"/>
      <c r="H1398" s="254"/>
      <c r="I1398" s="254"/>
      <c r="J1398" s="254"/>
    </row>
    <row r="1399" spans="2:10" x14ac:dyDescent="0.35">
      <c r="B1399" s="39" t="s">
        <v>57</v>
      </c>
      <c r="C1399" s="47" t="s">
        <v>1697</v>
      </c>
      <c r="D1399" s="48" t="s">
        <v>32</v>
      </c>
      <c r="E1399" s="254"/>
      <c r="F1399" s="254"/>
      <c r="G1399" s="254"/>
      <c r="H1399" s="254"/>
      <c r="I1399" s="254"/>
      <c r="J1399" s="254"/>
    </row>
    <row r="1400" spans="2:10" x14ac:dyDescent="0.35">
      <c r="B1400" s="39" t="s">
        <v>57</v>
      </c>
      <c r="C1400" s="47" t="s">
        <v>1698</v>
      </c>
      <c r="D1400" s="48" t="s">
        <v>32</v>
      </c>
      <c r="E1400" s="254"/>
      <c r="F1400" s="254"/>
      <c r="G1400" s="254"/>
      <c r="H1400" s="254"/>
      <c r="I1400" s="254"/>
      <c r="J1400" s="254"/>
    </row>
    <row r="1401" spans="2:10" x14ac:dyDescent="0.35">
      <c r="B1401" s="39" t="s">
        <v>57</v>
      </c>
      <c r="C1401" s="47" t="s">
        <v>1699</v>
      </c>
      <c r="D1401" s="48" t="s">
        <v>32</v>
      </c>
      <c r="E1401" s="254"/>
      <c r="F1401" s="254"/>
      <c r="G1401" s="254"/>
      <c r="H1401" s="254"/>
      <c r="I1401" s="254"/>
      <c r="J1401" s="254"/>
    </row>
    <row r="1402" spans="2:10" ht="43.5" x14ac:dyDescent="0.35">
      <c r="B1402" s="39" t="s">
        <v>57</v>
      </c>
      <c r="C1402" s="47" t="s">
        <v>1700</v>
      </c>
      <c r="D1402" s="48" t="s">
        <v>32</v>
      </c>
      <c r="E1402" s="254"/>
      <c r="F1402" s="254"/>
      <c r="G1402" s="254"/>
      <c r="H1402" s="254"/>
      <c r="I1402" s="254"/>
      <c r="J1402" s="254"/>
    </row>
    <row r="1403" spans="2:10" x14ac:dyDescent="0.35">
      <c r="B1403" s="39" t="s">
        <v>57</v>
      </c>
      <c r="C1403" s="47" t="s">
        <v>1701</v>
      </c>
      <c r="D1403" s="48" t="s">
        <v>21</v>
      </c>
      <c r="E1403" s="254"/>
      <c r="F1403" s="254"/>
      <c r="G1403" s="254"/>
      <c r="H1403" s="254"/>
      <c r="I1403" s="254"/>
      <c r="J1403" s="254"/>
    </row>
    <row r="1404" spans="2:10" ht="29" x14ac:dyDescent="0.35">
      <c r="B1404" s="39" t="s">
        <v>57</v>
      </c>
      <c r="C1404" s="47" t="s">
        <v>1702</v>
      </c>
      <c r="D1404" s="48" t="s">
        <v>21</v>
      </c>
      <c r="E1404" s="254"/>
      <c r="F1404" s="254"/>
      <c r="G1404" s="254"/>
      <c r="H1404" s="254"/>
      <c r="I1404" s="254"/>
      <c r="J1404" s="254"/>
    </row>
    <row r="1405" spans="2:10" x14ac:dyDescent="0.35">
      <c r="B1405" s="39" t="s">
        <v>57</v>
      </c>
      <c r="C1405" s="47" t="s">
        <v>1703</v>
      </c>
      <c r="D1405" s="48" t="s">
        <v>21</v>
      </c>
      <c r="E1405" s="254"/>
      <c r="F1405" s="254"/>
      <c r="G1405" s="254"/>
      <c r="H1405" s="254"/>
      <c r="I1405" s="254"/>
      <c r="J1405" s="254"/>
    </row>
    <row r="1406" spans="2:10" x14ac:dyDescent="0.35">
      <c r="B1406" s="39" t="s">
        <v>57</v>
      </c>
      <c r="C1406" s="47" t="s">
        <v>1704</v>
      </c>
      <c r="D1406" s="48" t="s">
        <v>21</v>
      </c>
      <c r="E1406" s="254"/>
      <c r="F1406" s="254"/>
      <c r="G1406" s="254"/>
      <c r="H1406" s="254"/>
      <c r="I1406" s="254"/>
      <c r="J1406" s="254"/>
    </row>
    <row r="1407" spans="2:10" x14ac:dyDescent="0.35">
      <c r="B1407" s="39" t="s">
        <v>57</v>
      </c>
      <c r="C1407" s="47" t="s">
        <v>1705</v>
      </c>
      <c r="D1407" s="48" t="s">
        <v>21</v>
      </c>
      <c r="E1407" s="254"/>
      <c r="F1407" s="254"/>
      <c r="G1407" s="254"/>
      <c r="H1407" s="254"/>
      <c r="I1407" s="254"/>
      <c r="J1407" s="254"/>
    </row>
    <row r="1408" spans="2:10" x14ac:dyDescent="0.35">
      <c r="B1408" s="39" t="s">
        <v>57</v>
      </c>
      <c r="C1408" s="47" t="s">
        <v>1706</v>
      </c>
      <c r="D1408" s="48" t="s">
        <v>21</v>
      </c>
      <c r="E1408" s="254"/>
      <c r="F1408" s="254"/>
      <c r="G1408" s="254"/>
      <c r="H1408" s="254"/>
      <c r="I1408" s="254"/>
      <c r="J1408" s="254"/>
    </row>
    <row r="1409" spans="2:11" x14ac:dyDescent="0.35">
      <c r="B1409" s="39" t="s">
        <v>57</v>
      </c>
      <c r="C1409" s="47" t="s">
        <v>1707</v>
      </c>
      <c r="D1409" s="48" t="s">
        <v>21</v>
      </c>
      <c r="E1409" s="254"/>
      <c r="F1409" s="254"/>
      <c r="G1409" s="254"/>
      <c r="H1409" s="254"/>
      <c r="I1409" s="254"/>
      <c r="J1409" s="254"/>
    </row>
    <row r="1410" spans="2:11" x14ac:dyDescent="0.35">
      <c r="B1410" s="39" t="s">
        <v>57</v>
      </c>
      <c r="C1410" s="47" t="s">
        <v>1708</v>
      </c>
      <c r="D1410" s="48" t="s">
        <v>21</v>
      </c>
      <c r="E1410" s="254"/>
      <c r="F1410" s="254"/>
      <c r="G1410" s="254"/>
      <c r="H1410" s="254"/>
      <c r="I1410" s="254"/>
      <c r="J1410" s="254"/>
    </row>
    <row r="1411" spans="2:11" x14ac:dyDescent="0.35">
      <c r="B1411" s="39" t="s">
        <v>57</v>
      </c>
      <c r="C1411" s="47" t="s">
        <v>1709</v>
      </c>
      <c r="D1411" s="48" t="s">
        <v>21</v>
      </c>
      <c r="E1411" s="254"/>
      <c r="F1411" s="254"/>
      <c r="G1411" s="254"/>
      <c r="H1411" s="254"/>
      <c r="I1411" s="254"/>
      <c r="J1411" s="254"/>
    </row>
    <row r="1412" spans="2:11" x14ac:dyDescent="0.35">
      <c r="B1412" s="39" t="s">
        <v>57</v>
      </c>
      <c r="C1412" s="47" t="s">
        <v>1710</v>
      </c>
      <c r="D1412" s="48" t="s">
        <v>21</v>
      </c>
      <c r="E1412" s="254"/>
      <c r="F1412" s="254"/>
      <c r="G1412" s="254"/>
      <c r="H1412" s="254"/>
      <c r="I1412" s="254"/>
      <c r="J1412" s="254"/>
    </row>
    <row r="1413" spans="2:11" x14ac:dyDescent="0.35">
      <c r="B1413" s="39" t="s">
        <v>57</v>
      </c>
      <c r="C1413" s="47" t="s">
        <v>1711</v>
      </c>
      <c r="D1413" s="48" t="s">
        <v>21</v>
      </c>
      <c r="E1413" s="254"/>
      <c r="F1413" s="254"/>
      <c r="G1413" s="254"/>
      <c r="H1413" s="254"/>
      <c r="I1413" s="254"/>
      <c r="J1413" s="254"/>
    </row>
    <row r="1414" spans="2:11" x14ac:dyDescent="0.35">
      <c r="B1414" s="39" t="s">
        <v>57</v>
      </c>
      <c r="C1414" s="47" t="s">
        <v>1712</v>
      </c>
      <c r="D1414" s="48" t="s">
        <v>21</v>
      </c>
      <c r="E1414" s="254"/>
      <c r="F1414" s="254"/>
      <c r="G1414" s="254"/>
      <c r="H1414" s="254"/>
      <c r="I1414" s="254"/>
      <c r="J1414" s="254"/>
    </row>
    <row r="1415" spans="2:11" x14ac:dyDescent="0.35">
      <c r="B1415" s="39" t="s">
        <v>57</v>
      </c>
      <c r="C1415" s="47" t="s">
        <v>1713</v>
      </c>
      <c r="D1415" s="48" t="s">
        <v>21</v>
      </c>
      <c r="E1415" s="254"/>
      <c r="F1415" s="254"/>
      <c r="G1415" s="254"/>
      <c r="H1415" s="254"/>
      <c r="I1415" s="254"/>
      <c r="J1415" s="254"/>
    </row>
    <row r="1416" spans="2:11" ht="29" x14ac:dyDescent="0.35">
      <c r="B1416" s="39" t="s">
        <v>57</v>
      </c>
      <c r="C1416" s="47" t="s">
        <v>1714</v>
      </c>
      <c r="D1416" s="48" t="s">
        <v>21</v>
      </c>
      <c r="E1416" s="254"/>
      <c r="F1416" s="254"/>
      <c r="G1416" s="254"/>
      <c r="H1416" s="254"/>
      <c r="I1416" s="254"/>
      <c r="J1416" s="254"/>
    </row>
    <row r="1417" spans="2:11" x14ac:dyDescent="0.35">
      <c r="B1417" s="39" t="s">
        <v>57</v>
      </c>
      <c r="C1417" s="47" t="s">
        <v>1715</v>
      </c>
      <c r="D1417" s="48" t="s">
        <v>21</v>
      </c>
      <c r="E1417" s="254"/>
      <c r="F1417" s="254"/>
      <c r="G1417" s="254"/>
      <c r="H1417" s="254"/>
      <c r="I1417" s="254"/>
      <c r="J1417" s="254"/>
    </row>
    <row r="1418" spans="2:11" x14ac:dyDescent="0.35">
      <c r="K1418" s="285"/>
    </row>
  </sheetData>
  <sheetProtection formatCells="0" formatColumns="0" insertRows="0" sort="0" autoFilter="0"/>
  <mergeCells count="1">
    <mergeCell ref="B5:I5"/>
  </mergeCells>
  <dataValidations count="3">
    <dataValidation type="list" allowBlank="1" showErrorMessage="1" sqref="E10" xr:uid="{FFB074B9-DB04-4DA8-812A-1F63DE3FE076}">
      <formula1>"Yes,No"</formula1>
    </dataValidation>
    <dataValidation type="list" allowBlank="1" showInputMessage="1" showErrorMessage="1" sqref="I13:I1417 E13:G1417" xr:uid="{CA45C690-87B2-4E81-BDB5-EE45FBF9B6C4}">
      <formula1>Select_YN</formula1>
    </dataValidation>
    <dataValidation type="list" allowBlank="1" showInputMessage="1" showErrorMessage="1" sqref="H13:H1417" xr:uid="{C75CA580-4598-4DD1-A769-6AC46FB126D8}">
      <formula1>Select_Frequency</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1551-4F5F-44DD-A163-E6CF3AF50D32}">
  <sheetPr codeName="Sheet6">
    <tabColor theme="4"/>
  </sheetPr>
  <dimension ref="A1:L50"/>
  <sheetViews>
    <sheetView showGridLines="0" workbookViewId="0">
      <pane ySplit="10" topLeftCell="A11" activePane="bottomLeft" state="frozen"/>
      <selection pane="bottomLeft" activeCell="D11" sqref="D11"/>
    </sheetView>
  </sheetViews>
  <sheetFormatPr defaultColWidth="0" defaultRowHeight="14.5" zeroHeight="1" x14ac:dyDescent="0.35"/>
  <cols>
    <col min="1" max="1" width="1.453125" style="3" customWidth="1"/>
    <col min="2" max="2" width="1.6328125" style="3" hidden="1" customWidth="1"/>
    <col min="3" max="3" width="24" style="3" customWidth="1"/>
    <col min="4" max="4" width="70.1796875" style="26" customWidth="1"/>
    <col min="5" max="5" width="74" style="3" customWidth="1"/>
    <col min="6" max="6" width="2.36328125" style="3" customWidth="1"/>
    <col min="7" max="7" width="1.453125" style="3" hidden="1" customWidth="1"/>
    <col min="8" max="11" width="0" style="3" hidden="1" customWidth="1"/>
    <col min="12" max="12" width="1.453125" style="3" hidden="1" customWidth="1"/>
    <col min="13" max="16384" width="8.6328125" style="3" hidden="1"/>
  </cols>
  <sheetData>
    <row r="1" spans="2:7" s="214" customFormat="1" ht="5.5" customHeight="1" x14ac:dyDescent="0.15">
      <c r="B1" s="172"/>
      <c r="C1" s="228"/>
      <c r="D1" s="229"/>
      <c r="E1" s="228"/>
      <c r="F1" s="172"/>
      <c r="G1" s="172"/>
    </row>
    <row r="2" spans="2:7" ht="30.5" x14ac:dyDescent="0.65">
      <c r="B2" s="1"/>
      <c r="C2" s="32" t="s">
        <v>244</v>
      </c>
      <c r="D2" s="34"/>
      <c r="E2" s="34"/>
      <c r="F2" s="172"/>
      <c r="G2" s="1"/>
    </row>
    <row r="3" spans="2:7" s="214" customFormat="1" ht="5.5" customHeight="1" x14ac:dyDescent="0.15">
      <c r="B3" s="172"/>
      <c r="C3" s="227"/>
      <c r="D3" s="172"/>
      <c r="E3" s="172"/>
      <c r="F3" s="172"/>
      <c r="G3" s="172"/>
    </row>
    <row r="4" spans="2:7" ht="18" x14ac:dyDescent="0.35">
      <c r="B4" s="1"/>
      <c r="C4" s="7" t="s">
        <v>11</v>
      </c>
      <c r="D4" s="8"/>
      <c r="E4" s="8"/>
      <c r="F4" s="1"/>
      <c r="G4" s="1"/>
    </row>
    <row r="5" spans="2:7" s="214" customFormat="1" ht="5.5" customHeight="1" x14ac:dyDescent="0.15">
      <c r="B5" s="172"/>
      <c r="C5" s="216"/>
      <c r="D5" s="216"/>
      <c r="E5" s="216"/>
      <c r="F5" s="226"/>
      <c r="G5" s="172"/>
    </row>
    <row r="6" spans="2:7" ht="104.4" customHeight="1" x14ac:dyDescent="0.35">
      <c r="B6" s="1"/>
      <c r="C6" s="21"/>
      <c r="D6" s="21"/>
      <c r="E6" s="21"/>
      <c r="F6" s="21"/>
      <c r="G6" s="1"/>
    </row>
    <row r="7" spans="2:7" s="214" customFormat="1" ht="5.5" customHeight="1" x14ac:dyDescent="0.15">
      <c r="B7" s="172"/>
      <c r="C7" s="226"/>
      <c r="D7" s="226"/>
      <c r="E7" s="226"/>
      <c r="F7" s="226"/>
      <c r="G7" s="172"/>
    </row>
    <row r="8" spans="2:7" ht="18" x14ac:dyDescent="0.35">
      <c r="B8" s="1"/>
      <c r="C8" s="7" t="str">
        <f>_xlfn.CONCAT("For Agency (",IFERROR(INDEX(Validation_Agencies[Abbreviation],MATCH(Agency,Validation_Agencies[Agency Name],0)),"[Select Agency]"),") Input:")</f>
        <v>For Agency () Input:</v>
      </c>
      <c r="D8" s="8"/>
      <c r="E8" s="9"/>
      <c r="F8" s="1"/>
      <c r="G8" s="1"/>
    </row>
    <row r="9" spans="2:7" s="214" customFormat="1" ht="5.5" customHeight="1" x14ac:dyDescent="0.15">
      <c r="B9" s="172"/>
      <c r="C9" s="180"/>
      <c r="D9" s="172"/>
      <c r="E9" s="172"/>
      <c r="F9" s="172"/>
      <c r="G9" s="172"/>
    </row>
    <row r="10" spans="2:7" s="85" customFormat="1" ht="58" x14ac:dyDescent="0.35">
      <c r="B10" s="132" t="s">
        <v>141</v>
      </c>
      <c r="C10" s="257" t="s">
        <v>1716</v>
      </c>
      <c r="D10" s="257" t="s">
        <v>230</v>
      </c>
      <c r="E10" s="257" t="s">
        <v>1717</v>
      </c>
      <c r="F10" s="72"/>
      <c r="G10" s="91"/>
    </row>
    <row r="11" spans="2:7" x14ac:dyDescent="0.35">
      <c r="B11" s="133">
        <f>IFERROR(INDEX(Validation_Agencies[Abbreviation],MATCH(Agency,Validation_Agencies[Agency Name],0)),"")</f>
        <v>0</v>
      </c>
      <c r="C11" s="26"/>
      <c r="E11" s="26"/>
    </row>
    <row r="12" spans="2:7" x14ac:dyDescent="0.35"/>
    <row r="13" spans="2:7" x14ac:dyDescent="0.35"/>
    <row r="14" spans="2:7" x14ac:dyDescent="0.35"/>
    <row r="15" spans="2:7" x14ac:dyDescent="0.35"/>
    <row r="16" spans="2:7"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sheetData>
  <dataValidations count="1">
    <dataValidation type="list" allowBlank="1" showInputMessage="1" showErrorMessage="1" sqref="D11" xr:uid="{2D4BCFEE-B0B6-4146-B5CC-4F890D98AF0E}">
      <formula1>Select_TrainingCourse</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D9DC-667B-49F0-A628-DDA084AC82FD}">
  <sheetPr>
    <tabColor theme="4"/>
  </sheetPr>
  <dimension ref="A1:XFC72"/>
  <sheetViews>
    <sheetView showGridLines="0" topLeftCell="A20" zoomScale="85" zoomScaleNormal="85" workbookViewId="0">
      <selection activeCell="F11" sqref="F11"/>
    </sheetView>
  </sheetViews>
  <sheetFormatPr defaultColWidth="0" defaultRowHeight="0" customHeight="1" zeroHeight="1" x14ac:dyDescent="0.35"/>
  <cols>
    <col min="1" max="1" width="1.453125" style="3" customWidth="1"/>
    <col min="2" max="2" width="27.1796875" style="3" customWidth="1"/>
    <col min="3" max="3" width="32.81640625" style="3" customWidth="1"/>
    <col min="4" max="4" width="27.81640625" style="3" customWidth="1"/>
    <col min="5" max="5" width="96.81640625" style="3" customWidth="1"/>
    <col min="6" max="6" width="38.08984375" style="69" customWidth="1"/>
    <col min="7" max="7" width="58.1796875" style="3" customWidth="1"/>
    <col min="8" max="8" width="29.1796875" style="3" customWidth="1"/>
    <col min="9" max="9" width="2.36328125" style="3" hidden="1" customWidth="1"/>
    <col min="10" max="16383" width="8.6328125" style="3" hidden="1"/>
    <col min="16384" max="16384" width="0.90625" style="3" customWidth="1"/>
  </cols>
  <sheetData>
    <row r="1" spans="1:9" ht="5.5" customHeight="1" x14ac:dyDescent="0.35">
      <c r="A1" s="10"/>
      <c r="B1" s="27"/>
      <c r="C1" s="27"/>
      <c r="D1" s="27"/>
      <c r="E1" s="28"/>
      <c r="F1" s="67"/>
      <c r="G1" s="27"/>
      <c r="H1" s="27"/>
    </row>
    <row r="2" spans="1:9" ht="30.5" x14ac:dyDescent="0.65">
      <c r="A2" s="10"/>
      <c r="B2" s="32" t="s">
        <v>246</v>
      </c>
      <c r="C2" s="32"/>
      <c r="D2" s="262"/>
      <c r="E2" s="71"/>
      <c r="F2" s="263"/>
      <c r="G2" s="71"/>
      <c r="H2" s="71"/>
      <c r="I2" s="10"/>
    </row>
    <row r="3" spans="1:9" ht="5.5" customHeight="1" x14ac:dyDescent="0.35">
      <c r="A3" s="10"/>
      <c r="B3" s="22"/>
      <c r="C3" s="22"/>
      <c r="D3" s="22"/>
      <c r="E3" s="29"/>
      <c r="F3" s="68"/>
      <c r="G3" s="30"/>
      <c r="H3" s="30"/>
    </row>
    <row r="4" spans="1:9" s="70" customFormat="1" ht="18" x14ac:dyDescent="0.4">
      <c r="A4" s="109"/>
      <c r="B4" s="7" t="s">
        <v>11</v>
      </c>
      <c r="C4" s="23"/>
      <c r="D4" s="110"/>
      <c r="E4" s="110"/>
      <c r="F4" s="110"/>
      <c r="G4" s="110"/>
      <c r="H4" s="110"/>
    </row>
    <row r="5" spans="1:9" ht="5.5" customHeight="1" x14ac:dyDescent="0.35">
      <c r="B5" s="92"/>
      <c r="C5" s="93"/>
      <c r="D5" s="93"/>
      <c r="E5" s="92"/>
      <c r="F5" s="94"/>
      <c r="G5" s="93"/>
      <c r="H5" s="93"/>
    </row>
    <row r="6" spans="1:9" ht="144.65" customHeight="1" x14ac:dyDescent="0.35">
      <c r="B6" s="92"/>
      <c r="C6" s="93"/>
      <c r="D6" s="93"/>
      <c r="E6" s="92"/>
      <c r="F6" s="94"/>
      <c r="G6" s="93"/>
      <c r="H6" s="93"/>
    </row>
    <row r="7" spans="1:9" ht="15.75" customHeight="1" x14ac:dyDescent="0.35">
      <c r="B7" s="92"/>
      <c r="C7" s="93"/>
      <c r="D7" s="271" t="s">
        <v>268</v>
      </c>
      <c r="E7" s="130" t="s">
        <v>1719</v>
      </c>
      <c r="G7" s="93"/>
      <c r="H7" s="93"/>
    </row>
    <row r="8" spans="1:9" s="70" customFormat="1" ht="18" x14ac:dyDescent="0.4">
      <c r="B8" s="7" t="str">
        <f>_xlfn.CONCAT("For Agency (",IFERROR(INDEX(Validation_Agencies[Abbreviation],MATCH(Agency,Validation_Agencies[Agency Name],0)),"[Select Agency]"),") Input:")</f>
        <v>For Agency () Input:</v>
      </c>
      <c r="C8" s="23"/>
      <c r="D8" s="23"/>
      <c r="E8" s="111"/>
      <c r="F8" s="112"/>
      <c r="G8" s="113"/>
      <c r="H8" s="113"/>
    </row>
    <row r="9" spans="1:9" ht="5.5" customHeight="1" x14ac:dyDescent="0.35">
      <c r="B9" s="80"/>
      <c r="C9" s="80"/>
      <c r="D9" s="80"/>
      <c r="E9" s="80"/>
      <c r="F9" s="81"/>
      <c r="G9" s="80"/>
      <c r="H9" s="80"/>
    </row>
    <row r="10" spans="1:9" ht="30" customHeight="1" thickBot="1" x14ac:dyDescent="0.4">
      <c r="B10" s="272" t="s">
        <v>1721</v>
      </c>
      <c r="C10" s="273" t="s">
        <v>1722</v>
      </c>
      <c r="D10" s="273" t="s">
        <v>277</v>
      </c>
      <c r="E10" s="273" t="s">
        <v>1723</v>
      </c>
      <c r="F10" s="273" t="s">
        <v>1827</v>
      </c>
      <c r="G10" s="273" t="s">
        <v>1826</v>
      </c>
      <c r="H10" s="273" t="s">
        <v>1823</v>
      </c>
    </row>
    <row r="11" spans="1:9" ht="44.5" customHeight="1" x14ac:dyDescent="0.35">
      <c r="B11" s="350" t="s">
        <v>1720</v>
      </c>
      <c r="C11" s="353" t="s">
        <v>1760</v>
      </c>
      <c r="D11" s="276" t="s">
        <v>198</v>
      </c>
      <c r="E11" s="292" t="s">
        <v>1724</v>
      </c>
      <c r="F11" s="304" t="str">
        <f>_xlfn.XLOOKUP(Agency_Abbreviation,'Data Validation'!$AK$47:$AK$75,'Data Validation'!AL$47:AL$75,"Not Found")</f>
        <v>Not Found</v>
      </c>
      <c r="G11" s="306"/>
      <c r="H11" s="347">
        <f>IF(COUNTBLANK(G11:G14) &gt; 0, 0,
  MIN(4,
    IF(G11 = "Material Not Provided", 0,
      IF(OR(G11 = "submitted in FY24", G11 = "Material Provided"), 1, 0) +
      IF(OR(G11 = "Material Not Provided", G12 = "Material Not Provided"), 0,
        IF(OR(G12 = "submitted in FY24", G12 = "Material Provided"), 1, 0) +
        IF(OR(G11 = "Material Not Provided", G12 = "Material Not Provided", G13 = "Material Not Provided"), 0,
          IF(OR(G13 = "submitted in FY24", G13 = "Material Provided"), 1, 0) +
          IF(OR(G11 = "Material Not Provided", G12 = "Material Not Provided", G13 = "Material Not Provided", G14 = "Material Not Provided"), 0,
            IF(OR(G14 = "submitted in FY24", G14 = "Material Provided"), 1, 0)
          )
        )
      )
    )
  )
)</f>
        <v>0</v>
      </c>
    </row>
    <row r="12" spans="1:9" ht="33.75" customHeight="1" x14ac:dyDescent="0.35">
      <c r="B12" s="351"/>
      <c r="C12" s="354"/>
      <c r="D12" s="264" t="s">
        <v>199</v>
      </c>
      <c r="E12" s="293" t="s">
        <v>1725</v>
      </c>
      <c r="F12" s="297" t="str">
        <f>_xlfn.XLOOKUP(Agency_Abbreviation,'Data Validation'!$AK$47:$AK$75,'Data Validation'!AM$47:AM$75,"Not Found")</f>
        <v>Not Found</v>
      </c>
      <c r="G12" s="307"/>
      <c r="H12" s="348"/>
    </row>
    <row r="13" spans="1:9" ht="42.75" customHeight="1" x14ac:dyDescent="0.35">
      <c r="B13" s="351"/>
      <c r="C13" s="354"/>
      <c r="D13" s="264" t="s">
        <v>200</v>
      </c>
      <c r="E13" s="293" t="s">
        <v>1726</v>
      </c>
      <c r="F13" s="297" t="str">
        <f>_xlfn.XLOOKUP(Agency_Abbreviation,'Data Validation'!$AK$47:$AK$75,'Data Validation'!AN$47:AN$75,"Not Found")</f>
        <v>Not Found</v>
      </c>
      <c r="G13" s="307"/>
      <c r="H13" s="348"/>
    </row>
    <row r="14" spans="1:9" ht="42.75" customHeight="1" thickBot="1" x14ac:dyDescent="0.4">
      <c r="B14" s="352"/>
      <c r="C14" s="355"/>
      <c r="D14" s="277" t="s">
        <v>201</v>
      </c>
      <c r="E14" s="294" t="s">
        <v>1727</v>
      </c>
      <c r="F14" s="298" t="str">
        <f>_xlfn.XLOOKUP(Agency_Abbreviation,'Data Validation'!$AK$47:$AK$75,'Data Validation'!AO$47:AO$75,"Not Found")</f>
        <v>Not Found</v>
      </c>
      <c r="G14" s="308"/>
      <c r="H14" s="349"/>
    </row>
    <row r="15" spans="1:9" ht="29.4" hidden="1" customHeight="1" thickBot="1" x14ac:dyDescent="0.4">
      <c r="B15" s="275" t="s">
        <v>278</v>
      </c>
      <c r="C15" s="356" t="s">
        <v>1728</v>
      </c>
      <c r="D15" s="270" t="s">
        <v>198</v>
      </c>
      <c r="E15" s="295" t="s">
        <v>1729</v>
      </c>
      <c r="F15" s="305" t="str">
        <f>_xlfn.XLOOKUP(Agency_Abbreviation,'Data Validation'!$AK$47:$AK$75,'Data Validation'!AL$47:AL$75,"Not Found")</f>
        <v>Not Found</v>
      </c>
      <c r="G15" s="309"/>
      <c r="H15" s="359">
        <f t="shared" ref="H15" si="0">IF(G15="Material Not Provided", 0,
 IF(G16="Material Not Provided", IF(OR(G15="submitted in FY24", G15="Material Provided"), 1, 0),
 IF(G17="Material Not Provided", IF(OR(G15="submitted in FY24", G15="Material Provided"), 1, 0) + IF(OR(G16="submitted in FY24", G16="Material Provided"), 1, 0),
 IF(G18="Material Not Provided", IF(OR(G15="submitted in FY24", G15="Material Provided"), 1, 0) + IF(OR(G16="submitted in FY24", G16="Material Provided"), 1, 0) + IF(OR(G17="submitted in FY24", G17="Material Provided"), 1, 0),
 IF(OR(G15="submitted in FY24", G15="Material Provided"), 1, 0) + IF(OR(G16="submitted in FY24", G16="Material Provided"), 1, 0) + IF(OR(G17="submitted in FY24", G17="Material Provided"), 1, 0) + IF(OR(G18="submitted in FY24", G18="Material Provided"), 1, 0)))))</f>
        <v>0</v>
      </c>
    </row>
    <row r="16" spans="1:9" ht="29.4" hidden="1" customHeight="1" thickBot="1" x14ac:dyDescent="0.4">
      <c r="B16" s="24"/>
      <c r="C16" s="357"/>
      <c r="D16" s="266" t="s">
        <v>199</v>
      </c>
      <c r="E16" s="293" t="s">
        <v>1730</v>
      </c>
      <c r="F16" s="297" t="str">
        <f>_xlfn.XLOOKUP(Agency_Abbreviation,'Data Validation'!$AK$47:$AK$75,'Data Validation'!AL$47:AL$75,"Not Found")</f>
        <v>Not Found</v>
      </c>
      <c r="G16" s="307"/>
      <c r="H16" s="360"/>
    </row>
    <row r="17" spans="2:8 16378:16378" ht="29.4" hidden="1" customHeight="1" thickBot="1" x14ac:dyDescent="0.4">
      <c r="B17" s="24"/>
      <c r="C17" s="357"/>
      <c r="D17" s="266" t="s">
        <v>200</v>
      </c>
      <c r="E17" s="293" t="s">
        <v>1731</v>
      </c>
      <c r="F17" s="297" t="str">
        <f>_xlfn.XLOOKUP(Agency_Abbreviation,'Data Validation'!$AK$47:$AK$75,'Data Validation'!AL$47:AL$75,"Not Found")</f>
        <v>Not Found</v>
      </c>
      <c r="G17" s="307"/>
      <c r="H17" s="360"/>
    </row>
    <row r="18" spans="2:8 16378:16378" ht="29.4" hidden="1" customHeight="1" thickBot="1" x14ac:dyDescent="0.4">
      <c r="B18" s="24"/>
      <c r="C18" s="358"/>
      <c r="D18" s="267" t="s">
        <v>201</v>
      </c>
      <c r="E18" s="296" t="s">
        <v>1732</v>
      </c>
      <c r="F18" s="303" t="str">
        <f>_xlfn.XLOOKUP(Agency_Abbreviation,'Data Validation'!$AK$47:$AK$75,'Data Validation'!AL$47:AL$75,"Not Found")</f>
        <v>Not Found</v>
      </c>
      <c r="G18" s="310"/>
      <c r="H18" s="361"/>
      <c r="XEX18" s="25"/>
    </row>
    <row r="19" spans="2:8 16378:16378" ht="34.25" customHeight="1" x14ac:dyDescent="0.35">
      <c r="B19" s="288"/>
      <c r="C19" s="344" t="s">
        <v>1761</v>
      </c>
      <c r="D19" s="265" t="s">
        <v>198</v>
      </c>
      <c r="E19" s="292" t="s">
        <v>1729</v>
      </c>
      <c r="F19" s="304" t="str">
        <f>_xlfn.XLOOKUP(Agency_Abbreviation,'Data Validation'!$AK$47:$AK$75,'Data Validation'!AP$47:AP$75,"Not Found")</f>
        <v>Not Found</v>
      </c>
      <c r="G19" s="306"/>
      <c r="H19" s="347">
        <f>IF(COUNTBLANK(G19:G22) &gt; 0, 0,
  MIN(4,
    IF(G19 = "Material Not Provided", 0,
      IF(OR(G19 = "submitted in FY24", G19 = "Material Provided"), 1, 0) +
      IF(OR(G19 = "Material Not Provided", G20 = "Material Not Provided"), 0,
        IF(OR(G20 = "submitted in FY24", G20 = "Material Provided"), 1, 0) +
        IF(OR(G19 = "Material Not Provided", G20 = "Material Not Provided", G21 = "Material Not Provided"), 0,
          IF(OR(G21 = "submitted in FY24", G21 = "Material Provided"), 1, 0) +
          IF(OR(G19 = "Material Not Provided", G20 = "Material Not Provided", G21 = "Material Not Provided", G22 = "Material Not Provided"), 0,
            IF(OR(G22 = "submitted in FY24", G22 = "Material Provided"), 1, 0)
          )
        )
      )
    )
  )
)</f>
        <v>0</v>
      </c>
      <c r="XEX19" s="25"/>
    </row>
    <row r="20" spans="2:8 16378:16378" ht="49.25" customHeight="1" x14ac:dyDescent="0.35">
      <c r="B20" s="288"/>
      <c r="C20" s="345"/>
      <c r="D20" s="266" t="s">
        <v>199</v>
      </c>
      <c r="E20" s="293" t="s">
        <v>1730</v>
      </c>
      <c r="F20" s="297" t="str">
        <f>_xlfn.XLOOKUP(Agency_Abbreviation,'Data Validation'!$AK$47:$AK$75,'Data Validation'!AQ$47:AQ$75,"Not Found")</f>
        <v>Not Found</v>
      </c>
      <c r="G20" s="307"/>
      <c r="H20" s="348"/>
      <c r="XEX20" s="25"/>
    </row>
    <row r="21" spans="2:8 16378:16378" ht="51.75" customHeight="1" x14ac:dyDescent="0.35">
      <c r="B21" s="288"/>
      <c r="C21" s="345"/>
      <c r="D21" s="266" t="s">
        <v>200</v>
      </c>
      <c r="E21" s="293" t="s">
        <v>1731</v>
      </c>
      <c r="F21" s="297" t="str">
        <f>_xlfn.XLOOKUP(Agency_Abbreviation,'Data Validation'!$AK$47:$AK$75,'Data Validation'!AR$47:AR$75,"Not Found")</f>
        <v>Not Found</v>
      </c>
      <c r="G21" s="307"/>
      <c r="H21" s="348"/>
      <c r="XEX21" s="25"/>
    </row>
    <row r="22" spans="2:8 16378:16378" ht="35.5" customHeight="1" thickBot="1" x14ac:dyDescent="0.4">
      <c r="B22" s="288"/>
      <c r="C22" s="346"/>
      <c r="D22" s="278" t="s">
        <v>201</v>
      </c>
      <c r="E22" s="294" t="s">
        <v>1732</v>
      </c>
      <c r="F22" s="298" t="str">
        <f>_xlfn.XLOOKUP(Agency_Abbreviation,'Data Validation'!$AK$47:$AK$75,'Data Validation'!AS$47:AS$75,"Not Found")</f>
        <v>Not Found</v>
      </c>
      <c r="G22" s="308"/>
      <c r="H22" s="349"/>
      <c r="XEX22" s="25"/>
    </row>
    <row r="23" spans="2:8 16378:16378" ht="37.25" customHeight="1" x14ac:dyDescent="0.35">
      <c r="B23" s="289" t="s">
        <v>1759</v>
      </c>
      <c r="C23" s="368" t="s">
        <v>1762</v>
      </c>
      <c r="D23" s="265" t="s">
        <v>198</v>
      </c>
      <c r="E23" s="292" t="s">
        <v>1733</v>
      </c>
      <c r="F23" s="304" t="str">
        <f>_xlfn.XLOOKUP(Agency_Abbreviation,'Data Validation'!$AK$47:$AK$75,'Data Validation'!AT$47:AT$75,"Not Found")</f>
        <v>Not Found</v>
      </c>
      <c r="G23" s="306"/>
      <c r="H23" s="347">
        <f>IF(COUNTBLANK(G23:G26) &gt; 0, 0,
  MIN(4,
    IF(G23 = "Material Not Provided", 0,
      IF(OR(G23 = "submitted in FY24", G23 = "Material Provided"), 1, 0) +
      IF(OR(G23 = "Material Not Provided", G24 = "Material Not Provided"), 0,
        IF(OR(G24 = "submitted in FY24", G24 = "Material Provided"), 1, 0) +
        IF(OR(G23 = "Material Not Provided", G24 = "Material Not Provided", G25 = "Material Not Provided"), 0,
          IF(OR(G25 = "submitted in FY24", G25 = "Material Provided"), 1, 0) +
          IF(OR(G23 = "Material Not Provided", G24 = "Material Not Provided", G25 = "Material Not Provided", G26 = "Material Not Provided"), 0,
            IF(OR(G26 = "submitted in FY24", G26 = "Material Provided"), 1, 0)
          )
        )
      )
    )
  )
)</f>
        <v>0</v>
      </c>
    </row>
    <row r="24" spans="2:8 16378:16378" ht="42" customHeight="1" x14ac:dyDescent="0.35">
      <c r="B24" s="289"/>
      <c r="C24" s="369"/>
      <c r="D24" s="266" t="s">
        <v>199</v>
      </c>
      <c r="E24" s="293" t="s">
        <v>1822</v>
      </c>
      <c r="F24" s="297" t="str">
        <f>_xlfn.XLOOKUP(Agency_Abbreviation,'Data Validation'!$AK$47:$AK$75,'Data Validation'!AU$47:AU$75,"Not Found")</f>
        <v>Not Found</v>
      </c>
      <c r="G24" s="307"/>
      <c r="H24" s="348"/>
    </row>
    <row r="25" spans="2:8 16378:16378" ht="42" customHeight="1" x14ac:dyDescent="0.35">
      <c r="B25" s="289"/>
      <c r="C25" s="369"/>
      <c r="D25" s="266" t="s">
        <v>200</v>
      </c>
      <c r="E25" s="293" t="s">
        <v>1734</v>
      </c>
      <c r="F25" s="297" t="str">
        <f>_xlfn.XLOOKUP(Agency_Abbreviation,'Data Validation'!$AK$47:$AK$75,'Data Validation'!AV$47:AV$75,"Not Found")</f>
        <v>Not Found</v>
      </c>
      <c r="G25" s="307"/>
      <c r="H25" s="348"/>
    </row>
    <row r="26" spans="2:8 16378:16378" ht="66" customHeight="1" thickBot="1" x14ac:dyDescent="0.4">
      <c r="B26" s="289"/>
      <c r="C26" s="370"/>
      <c r="D26" s="278" t="s">
        <v>201</v>
      </c>
      <c r="E26" s="294" t="s">
        <v>1735</v>
      </c>
      <c r="F26" s="298" t="str">
        <f>_xlfn.XLOOKUP(Agency_Abbreviation,'Data Validation'!$AK$47:$AK$75,'Data Validation'!AW$47:AW$75,"Not Found")</f>
        <v>Not Found</v>
      </c>
      <c r="G26" s="308"/>
      <c r="H26" s="349"/>
    </row>
    <row r="27" spans="2:8 16378:16378" ht="43.25" customHeight="1" x14ac:dyDescent="0.35">
      <c r="B27" s="289"/>
      <c r="C27" s="368" t="s">
        <v>1770</v>
      </c>
      <c r="D27" s="265" t="s">
        <v>198</v>
      </c>
      <c r="E27" s="292" t="s">
        <v>1736</v>
      </c>
      <c r="F27" s="304" t="str">
        <f>_xlfn.XLOOKUP(Agency_Abbreviation,'Data Validation'!$AK$47:$AK$75,'Data Validation'!AX$47:AX$75,"Not Found")</f>
        <v>Not Found</v>
      </c>
      <c r="G27" s="306"/>
      <c r="H27" s="372">
        <f>IF(COUNTBLANK(G27:G35) &gt; 0, 0,
  MIN(4,
    IF(G27 = "Material Not Provided", 0,
      IF(OR(G27 = "submitted in FY24", G27 = "Material Provided"), 1, 0) +
      IF(OR(G27 = "Material Not Provided", G28 = "Material Not Provided"), 0,
        IF(OR(G28 = "submitted in FY24", G28 = "Material Provided"), 1, 0) +
        IF(OR(G27 = "Material Not Provided", G28 = "Material Not Provided", COUNTIF(G29:G31, "Material Not Provided")), 0,
          IF(COUNTIF(G29:G31, "submitted in FY24") + COUNTIF(G29:G31, "Material Provided") &gt; 0, 1, 0) +
          IF(OR(G27 = "Material Not Provided", G28 = "Material Not Provided", COUNTIF(G29:G31, "Material Not Provided"), COUNTIF(G32:G35, "Material Not Provided")), 0,
            IF(COUNTIF(G32:G35, "submitted in FY24") + COUNTIF(G32:G35, "Material Provided") &gt; 0, 1, 0)
          )
        )
      )
    )
  )
)</f>
        <v>0</v>
      </c>
    </row>
    <row r="28" spans="2:8 16378:16378" ht="46.25" customHeight="1" x14ac:dyDescent="0.35">
      <c r="B28" s="289"/>
      <c r="C28" s="369"/>
      <c r="D28" s="266" t="s">
        <v>199</v>
      </c>
      <c r="E28" s="293" t="s">
        <v>1737</v>
      </c>
      <c r="F28" s="297" t="str">
        <f>_xlfn.XLOOKUP(Agency_Abbreviation,'Data Validation'!$AK$47:$AK$75,'Data Validation'!AY$47:AY$75,"Not Found")</f>
        <v>Not Found</v>
      </c>
      <c r="G28" s="307"/>
      <c r="H28" s="373"/>
    </row>
    <row r="29" spans="2:8 16378:16378" ht="52.25" customHeight="1" x14ac:dyDescent="0.35">
      <c r="B29" s="289"/>
      <c r="C29" s="369"/>
      <c r="D29" s="375" t="s">
        <v>200</v>
      </c>
      <c r="E29" s="293" t="s">
        <v>1738</v>
      </c>
      <c r="F29" s="297" t="str">
        <f>_xlfn.XLOOKUP(Agency_Abbreviation,'Data Validation'!$AK$47:$AK$75,'Data Validation'!AZ$47:AZ$75,"Not Found")</f>
        <v>Not Found</v>
      </c>
      <c r="G29" s="307"/>
      <c r="H29" s="373"/>
    </row>
    <row r="30" spans="2:8 16378:16378" ht="58.25" customHeight="1" x14ac:dyDescent="0.35">
      <c r="B30" s="289"/>
      <c r="C30" s="369"/>
      <c r="D30" s="376"/>
      <c r="E30" s="293" t="s">
        <v>1739</v>
      </c>
      <c r="F30" s="297" t="str">
        <f>_xlfn.XLOOKUP(Agency_Abbreviation,'Data Validation'!$AK$47:$AK$75,'Data Validation'!BA$47:BA$75,"Not Found")</f>
        <v>Not Found</v>
      </c>
      <c r="G30" s="307"/>
      <c r="H30" s="373"/>
    </row>
    <row r="31" spans="2:8 16378:16378" ht="38.5" customHeight="1" x14ac:dyDescent="0.35">
      <c r="B31" s="289"/>
      <c r="C31" s="371"/>
      <c r="D31" s="377"/>
      <c r="E31" s="296" t="s">
        <v>1740</v>
      </c>
      <c r="F31" s="297" t="str">
        <f>_xlfn.XLOOKUP(Agency_Abbreviation,'Data Validation'!$AK$47:$AK$75,'Data Validation'!BB$47:BB$75,"Not Found")</f>
        <v>Not Found</v>
      </c>
      <c r="G31" s="307"/>
      <c r="H31" s="373"/>
    </row>
    <row r="32" spans="2:8 16378:16378" ht="45.75" customHeight="1" x14ac:dyDescent="0.35">
      <c r="B32" s="289"/>
      <c r="C32" s="371"/>
      <c r="D32" s="375" t="s">
        <v>201</v>
      </c>
      <c r="E32" s="296" t="s">
        <v>1768</v>
      </c>
      <c r="F32" s="297" t="str">
        <f>_xlfn.XLOOKUP(Agency_Abbreviation,'Data Validation'!$AK$47:$AK$75,'Data Validation'!BC$47:BC$75,"Not Found")</f>
        <v>Not Found</v>
      </c>
      <c r="G32" s="307"/>
      <c r="H32" s="373"/>
    </row>
    <row r="33" spans="2:8" ht="60" customHeight="1" x14ac:dyDescent="0.35">
      <c r="B33" s="289"/>
      <c r="C33" s="371"/>
      <c r="D33" s="376"/>
      <c r="E33" s="296" t="s">
        <v>1772</v>
      </c>
      <c r="F33" s="297" t="str">
        <f>_xlfn.XLOOKUP(Agency_Abbreviation,'Data Validation'!$AK$47:$AK$75,'Data Validation'!BD$47:BD$75,"Not Found")</f>
        <v>Not Found</v>
      </c>
      <c r="G33" s="307"/>
      <c r="H33" s="373"/>
    </row>
    <row r="34" spans="2:8" ht="60" customHeight="1" x14ac:dyDescent="0.35">
      <c r="B34" s="289"/>
      <c r="C34" s="371"/>
      <c r="D34" s="376"/>
      <c r="E34" s="296" t="s">
        <v>1771</v>
      </c>
      <c r="F34" s="297" t="str">
        <f>_xlfn.XLOOKUP(Agency_Abbreviation,'Data Validation'!$AK$47:$AK$75,'Data Validation'!BE$47:BE$75,"Not Found")</f>
        <v>Not Found</v>
      </c>
      <c r="G34" s="307"/>
      <c r="H34" s="373"/>
    </row>
    <row r="35" spans="2:8" ht="50.5" customHeight="1" thickBot="1" x14ac:dyDescent="0.4">
      <c r="B35" s="289"/>
      <c r="C35" s="370"/>
      <c r="D35" s="378"/>
      <c r="E35" s="294" t="s">
        <v>1769</v>
      </c>
      <c r="F35" s="303" t="str">
        <f>_xlfn.XLOOKUP(Agency_Abbreviation,'Data Validation'!$AK$47:$AK$75,'Data Validation'!BF$47:BF$75,"Not Found")</f>
        <v>Not Found</v>
      </c>
      <c r="G35" s="308"/>
      <c r="H35" s="374"/>
    </row>
    <row r="36" spans="2:8" ht="52.25" customHeight="1" x14ac:dyDescent="0.35">
      <c r="B36" s="289"/>
      <c r="C36" s="379" t="s">
        <v>1775</v>
      </c>
      <c r="D36" s="385" t="s">
        <v>198</v>
      </c>
      <c r="E36" s="292" t="s">
        <v>1866</v>
      </c>
      <c r="F36" s="304" t="str">
        <f>_xlfn.XLOOKUP(Agency_Abbreviation,'Data Validation'!$AK$47:$AK$75,'Data Validation'!BG$47:BG$75,"Not Found")</f>
        <v>Not Found</v>
      </c>
      <c r="G36" s="306"/>
      <c r="H36" s="381">
        <f>IF(COUNTBLANK(G36:G42) &gt; 0, 0,
  MIN(4,
    IF(G36 = "Material Not Provided", 0,
      IF(OR(G36 = "submitted in FY24", G36 = "Material Provided"), 1, 0) +
      IF(OR(G36 = "Material Not Provided", G38 = "Material Not Provided"), 0,
        IF(OR(G38 = "submitted in FY24", G38 = "Material Provided"), 1, 0) +
        IF(OR(G36 = "Material Not Provided", G38 = "Material Not Provided", COUNTIF(G39:G40, "Material Not Provided")), 0,
          IF(COUNTIF(G39:G40, "submitted in FY24") + COUNTIF(G39:G40, "Material Provided") &gt; 0, 1, 0) +
          IF(OR(G36 = "Material Not Provided", G38 = "Material Not Provided", COUNTIF(G39:G40, "Material Not Provided"), COUNTIF(G41:G42, "Material Not Provided")), 0,
            IF(COUNTIF(G41:G42, "submitted in FY24") + COUNTIF(G41:G42, "Material Provided") &gt; 0, 1, 0)
          )
        )
      )
    )
  )
)</f>
        <v>0</v>
      </c>
    </row>
    <row r="37" spans="2:8" ht="52.25" customHeight="1" x14ac:dyDescent="0.35">
      <c r="B37" s="289"/>
      <c r="C37" s="380"/>
      <c r="D37" s="377"/>
      <c r="E37" s="295" t="s">
        <v>1867</v>
      </c>
      <c r="F37" s="297" t="str">
        <f>_xlfn.XLOOKUP(Agency_Abbreviation,'Data Validation'!$AK$47:$AK$75,'Data Validation'!BH$47:BH$75,"Not Found")</f>
        <v>Not Found</v>
      </c>
      <c r="G37" s="309"/>
      <c r="H37" s="382"/>
    </row>
    <row r="38" spans="2:8" ht="50.5" customHeight="1" x14ac:dyDescent="0.35">
      <c r="B38" s="289"/>
      <c r="C38" s="369"/>
      <c r="D38" s="266" t="s">
        <v>199</v>
      </c>
      <c r="E38" s="293" t="s">
        <v>1741</v>
      </c>
      <c r="F38" s="297" t="str">
        <f>_xlfn.XLOOKUP(Agency_Abbreviation,'Data Validation'!$AK$47:$AK$75,'Data Validation'!BI$47:BI$75,"Not Found")</f>
        <v>Not Found</v>
      </c>
      <c r="G38" s="307"/>
      <c r="H38" s="383"/>
    </row>
    <row r="39" spans="2:8" ht="45" customHeight="1" x14ac:dyDescent="0.35">
      <c r="B39" s="289"/>
      <c r="C39" s="369"/>
      <c r="D39" s="375" t="s">
        <v>200</v>
      </c>
      <c r="E39" s="293" t="s">
        <v>1742</v>
      </c>
      <c r="F39" s="305" t="str">
        <f>_xlfn.XLOOKUP(Agency_Abbreviation,'Data Validation'!$AK$47:$AK$75,'Data Validation'!BJ$47:BJ$75,"Not Found")</f>
        <v>Not Found</v>
      </c>
      <c r="G39" s="307"/>
      <c r="H39" s="383"/>
    </row>
    <row r="40" spans="2:8" ht="81.75" customHeight="1" x14ac:dyDescent="0.35">
      <c r="B40" s="289"/>
      <c r="C40" s="369"/>
      <c r="D40" s="377"/>
      <c r="E40" s="293" t="s">
        <v>1743</v>
      </c>
      <c r="F40" s="297" t="str">
        <f>_xlfn.XLOOKUP(Agency_Abbreviation,'Data Validation'!$AK$47:$AK$75,'Data Validation'!BK$47:BK$75,"Not Found")</f>
        <v>Not Found</v>
      </c>
      <c r="G40" s="307"/>
      <c r="H40" s="383"/>
    </row>
    <row r="41" spans="2:8" ht="49.75" customHeight="1" x14ac:dyDescent="0.35">
      <c r="B41" s="289"/>
      <c r="C41" s="369"/>
      <c r="D41" s="375" t="s">
        <v>201</v>
      </c>
      <c r="E41" s="293" t="s">
        <v>1744</v>
      </c>
      <c r="F41" s="297" t="str">
        <f>_xlfn.XLOOKUP(Agency_Abbreviation,'Data Validation'!$AK$47:$AK$75,'Data Validation'!BL$47:BL$75,"Not Found")</f>
        <v>Not Found</v>
      </c>
      <c r="G41" s="307"/>
      <c r="H41" s="383"/>
    </row>
    <row r="42" spans="2:8" ht="73.75" customHeight="1" thickBot="1" x14ac:dyDescent="0.4">
      <c r="B42" s="290"/>
      <c r="C42" s="370"/>
      <c r="D42" s="378"/>
      <c r="E42" s="294" t="s">
        <v>1745</v>
      </c>
      <c r="F42" s="298" t="str">
        <f>_xlfn.XLOOKUP(Agency_Abbreviation,'Data Validation'!$AK$47:$AK$75,'Data Validation'!BM$47:BM$75,"Not Found")</f>
        <v>Not Found</v>
      </c>
      <c r="G42" s="308"/>
      <c r="H42" s="384"/>
    </row>
    <row r="43" spans="2:8" ht="24" customHeight="1" x14ac:dyDescent="0.35">
      <c r="B43" s="362" t="s">
        <v>279</v>
      </c>
      <c r="C43" s="365" t="s">
        <v>1763</v>
      </c>
      <c r="D43" s="281" t="s">
        <v>198</v>
      </c>
      <c r="E43" s="292" t="s">
        <v>1746</v>
      </c>
      <c r="F43" s="304" t="str">
        <f>_xlfn.XLOOKUP(Agency_Abbreviation,'Data Validation'!$AK$47:$AK$75,'Data Validation'!BN$47:BN$75,"Not Found")</f>
        <v>Not Found</v>
      </c>
      <c r="G43" s="306"/>
      <c r="H43" s="347">
        <f>IF(COUNTBLANK(G43:G46) &gt; 0, 0,
  MIN(4,
    IF(G43 = "Material Not Provided", 0,
      IF(OR(G43 = "submitted in FY24", G43 = "Material Provided"), 1, 0) +
      IF(OR(G43 = "Material Not Provided", G44 = "Material Not Provided"), 0,
        IF(OR(G44 = "submitted in FY24", G44 = "Material Provided"), 1, 0) +
        IF(OR(G43 = "Material Not Provided", G44 = "Material Not Provided", G45 = "Material Not Provided"), 0,
          IF(OR(G45 = "submitted in FY24", G45 = "Material Provided"), 1, 0) +
          IF(OR(G43 = "Material Not Provided", G44 = "Material Not Provided", G45 = "Material Not Provided", G46 = "Material Not Provided"), 0,
            IF(OR(G46 = "submitted in FY24", G46 = "Material Provided"), 1, 0)
          )
        )
      )
    )
  )
)</f>
        <v>0</v>
      </c>
    </row>
    <row r="44" spans="2:8" ht="46.75" customHeight="1" x14ac:dyDescent="0.35">
      <c r="B44" s="363"/>
      <c r="C44" s="366"/>
      <c r="D44" s="268" t="s">
        <v>199</v>
      </c>
      <c r="E44" s="293" t="s">
        <v>1747</v>
      </c>
      <c r="F44" s="297" t="str">
        <f>_xlfn.XLOOKUP(Agency_Abbreviation,'Data Validation'!$AK$47:$AK$75,'Data Validation'!BO$47:BO$75,"Not Found")</f>
        <v>Not Found</v>
      </c>
      <c r="G44" s="307"/>
      <c r="H44" s="348"/>
    </row>
    <row r="45" spans="2:8" ht="45" customHeight="1" x14ac:dyDescent="0.35">
      <c r="B45" s="363"/>
      <c r="C45" s="366"/>
      <c r="D45" s="268" t="s">
        <v>200</v>
      </c>
      <c r="E45" s="293" t="s">
        <v>1748</v>
      </c>
      <c r="F45" s="297" t="str">
        <f>_xlfn.XLOOKUP(Agency_Abbreviation,'Data Validation'!$AK$47:$AK$75,'Data Validation'!BP$47:BP$75,"Not Found")</f>
        <v>Not Found</v>
      </c>
      <c r="G45" s="307"/>
      <c r="H45" s="348"/>
    </row>
    <row r="46" spans="2:8" ht="63.75" customHeight="1" thickBot="1" x14ac:dyDescent="0.4">
      <c r="B46" s="364"/>
      <c r="C46" s="367"/>
      <c r="D46" s="282" t="s">
        <v>201</v>
      </c>
      <c r="E46" s="294" t="s">
        <v>1749</v>
      </c>
      <c r="F46" s="298" t="str">
        <f>_xlfn.XLOOKUP(Agency_Abbreviation,'Data Validation'!$AK$47:$AK$75,'Data Validation'!BQ$47:BQ$75,"Not Found")</f>
        <v>Not Found</v>
      </c>
      <c r="G46" s="308"/>
      <c r="H46" s="349"/>
    </row>
    <row r="47" spans="2:8" ht="37.25" customHeight="1" x14ac:dyDescent="0.35">
      <c r="B47" s="386" t="s">
        <v>280</v>
      </c>
      <c r="C47" s="389" t="s">
        <v>1764</v>
      </c>
      <c r="D47" s="279" t="s">
        <v>198</v>
      </c>
      <c r="E47" s="292" t="s">
        <v>1750</v>
      </c>
      <c r="F47" s="304" t="str">
        <f>_xlfn.XLOOKUP(Agency_Abbreviation,'Data Validation'!$AK$47:$AK$75,'Data Validation'!BR$47:BR$75,"Not Found")</f>
        <v>Not Found</v>
      </c>
      <c r="G47" s="306"/>
      <c r="H47" s="381">
        <f>IF(COUNTBLANK(G47:G53) &gt; 0, 0,
  MIN(4,
    IF(G47 = "Material Not Provided", 0,
      IF(OR(G47 = "submitted in FY24", G47 = "Material Provided"), 1, 0) +
      IF(OR(G47 = "Material Not Provided", G48 = "Material Not Provided"), 0,
        IF(OR(G48 = "submitted in FY24", G48 = "Material Provided"), 1, 0) +
        IF(OR(G47 = "Material Not Provided", G48 = "Material Not Provided", COUNTIF(G49:G50, "Material Not Provided")), 0,
          IF(COUNTIF(G49:G50, "submitted in FY24") + COUNTIF(G49:G50, "Material Provided") &gt; 0, 1, 0) +
          IF(OR(G47 = "Material Not Provided", G48 = "Material Not Provided", COUNTIF(G49:G50, "Material Not Provided"), COUNTIF(G51:G53, "Material Not Provided")), 0,
            IF(COUNTIF(G51:G53, "submitted in FY24") + COUNTIF(G51:G53, "Material Provided") &gt; 0, 1, 0)
          )
        )
      )
    )
  )
)</f>
        <v>0</v>
      </c>
    </row>
    <row r="48" spans="2:8" ht="34.75" customHeight="1" x14ac:dyDescent="0.35">
      <c r="B48" s="387"/>
      <c r="C48" s="390"/>
      <c r="D48" s="269" t="s">
        <v>199</v>
      </c>
      <c r="E48" s="293" t="s">
        <v>1751</v>
      </c>
      <c r="F48" s="297" t="str">
        <f>_xlfn.XLOOKUP(Agency_Abbreviation,'Data Validation'!$AK$47:$AK$75,'Data Validation'!BS$47:BS$75,"Not Found")</f>
        <v>Not Found</v>
      </c>
      <c r="G48" s="307"/>
      <c r="H48" s="383"/>
    </row>
    <row r="49" spans="2:8" ht="36.75" customHeight="1" x14ac:dyDescent="0.35">
      <c r="B49" s="387"/>
      <c r="C49" s="390"/>
      <c r="D49" s="393" t="s">
        <v>200</v>
      </c>
      <c r="E49" s="293" t="s">
        <v>1773</v>
      </c>
      <c r="F49" s="297" t="str">
        <f>_xlfn.XLOOKUP(Agency_Abbreviation,'Data Validation'!$AK$47:$AK$75,'Data Validation'!BT$47:BT$75,"Not Found")</f>
        <v>Not Found</v>
      </c>
      <c r="G49" s="307"/>
      <c r="H49" s="383"/>
    </row>
    <row r="50" spans="2:8" ht="30" customHeight="1" x14ac:dyDescent="0.35">
      <c r="B50" s="387"/>
      <c r="C50" s="390"/>
      <c r="D50" s="394"/>
      <c r="E50" s="293" t="s">
        <v>1774</v>
      </c>
      <c r="F50" s="297" t="str">
        <f>_xlfn.XLOOKUP(Agency_Abbreviation,'Data Validation'!$AK$47:$AK$75,'Data Validation'!BU$47:BU$75,"Not Found")</f>
        <v>Not Found</v>
      </c>
      <c r="G50" s="307"/>
      <c r="H50" s="383"/>
    </row>
    <row r="51" spans="2:8" ht="43.25" customHeight="1" x14ac:dyDescent="0.35">
      <c r="B51" s="387"/>
      <c r="C51" s="391"/>
      <c r="D51" s="393" t="s">
        <v>201</v>
      </c>
      <c r="E51" s="296" t="s">
        <v>1757</v>
      </c>
      <c r="F51" s="297" t="str">
        <f>_xlfn.XLOOKUP(Agency_Abbreviation,'Data Validation'!$AK$47:$AK$75,'Data Validation'!BV$47:BV$75,"Not Found")</f>
        <v>Not Found</v>
      </c>
      <c r="G51" s="307"/>
      <c r="H51" s="383"/>
    </row>
    <row r="52" spans="2:8" ht="37.75" customHeight="1" x14ac:dyDescent="0.35">
      <c r="B52" s="387"/>
      <c r="C52" s="391"/>
      <c r="D52" s="395"/>
      <c r="E52" s="296" t="s">
        <v>1758</v>
      </c>
      <c r="F52" s="297" t="str">
        <f>_xlfn.XLOOKUP(Agency_Abbreviation,'Data Validation'!$AK$47:$AK$75,'Data Validation'!BW$47:BW$75,"Not Found")</f>
        <v>Not Found</v>
      </c>
      <c r="G52" s="307"/>
      <c r="H52" s="383"/>
    </row>
    <row r="53" spans="2:8" ht="47.5" customHeight="1" thickBot="1" x14ac:dyDescent="0.4">
      <c r="B53" s="387"/>
      <c r="C53" s="392"/>
      <c r="D53" s="396"/>
      <c r="E53" s="294" t="s">
        <v>1756</v>
      </c>
      <c r="F53" s="298" t="str">
        <f>_xlfn.XLOOKUP(Agency_Abbreviation,'Data Validation'!$AK$47:$AK$75,'Data Validation'!BX$47:BX$75,"Not Found")</f>
        <v>Not Found</v>
      </c>
      <c r="G53" s="308"/>
      <c r="H53" s="384"/>
    </row>
    <row r="54" spans="2:8" ht="39.75" customHeight="1" x14ac:dyDescent="0.35">
      <c r="B54" s="387"/>
      <c r="C54" s="389" t="s">
        <v>1765</v>
      </c>
      <c r="D54" s="279" t="s">
        <v>198</v>
      </c>
      <c r="E54" s="292" t="s">
        <v>1752</v>
      </c>
      <c r="F54" s="304" t="str">
        <f>_xlfn.XLOOKUP(Agency_Abbreviation,'Data Validation'!$AK$47:$AK$75,'Data Validation'!BY$47:BY$75,"Not Found")</f>
        <v>Not Found</v>
      </c>
      <c r="G54" s="306"/>
      <c r="H54" s="399">
        <f>IF(COUNTBLANK(G54:G57) &gt; 0, 0,
  MIN(4,
    IF(G54 = "Material Not Provided", 0,
      IF(OR(G54 = "submitted in FY24", G54 = "Material Provided"), 1, 0) +
      IF(OR(G54 = "Material Not Provided", G55 = "Material Not Provided"), 0,
        IF(OR(G55 = "submitted in FY24", G55 = "Material Provided"), 1, 0) +
        IF(OR(G54 = "Material Not Provided", G55 = "Material Not Provided", G56 = "Material Not Provided"), 0,
          IF(OR(G56 = "submitted in FY24", G56 = "Material Provided"), 1, 0) +
          IF(OR(G54 = "Material Not Provided", G55 = "Material Not Provided", G56 = "Material Not Provided", G57 = "Material Not Provided"), 0,
            IF(OR(G57 = "submitted in FY24", G57 = "Material Provided"), 1, 0)
          )
        )
      )
    )
  )
)</f>
        <v>0</v>
      </c>
    </row>
    <row r="55" spans="2:8" ht="43.75" customHeight="1" x14ac:dyDescent="0.35">
      <c r="B55" s="387"/>
      <c r="C55" s="397"/>
      <c r="D55" s="269" t="s">
        <v>199</v>
      </c>
      <c r="E55" s="293" t="s">
        <v>1753</v>
      </c>
      <c r="F55" s="297" t="str">
        <f>_xlfn.XLOOKUP(Agency_Abbreviation,'Data Validation'!$AK$47:$AK$75,'Data Validation'!BZ$47:BZ$75,"Not Found")</f>
        <v>Not Found</v>
      </c>
      <c r="G55" s="307"/>
      <c r="H55" s="400"/>
    </row>
    <row r="56" spans="2:8" ht="46.25" customHeight="1" x14ac:dyDescent="0.35">
      <c r="B56" s="387"/>
      <c r="C56" s="397"/>
      <c r="D56" s="269" t="s">
        <v>200</v>
      </c>
      <c r="E56" s="293" t="s">
        <v>1754</v>
      </c>
      <c r="F56" s="297" t="str">
        <f>_xlfn.XLOOKUP(Agency_Abbreviation,'Data Validation'!$AK$47:$AK$75,'Data Validation'!CA$47:CA$75,"Not Found")</f>
        <v>Not Found</v>
      </c>
      <c r="G56" s="307"/>
      <c r="H56" s="400"/>
    </row>
    <row r="57" spans="2:8" ht="45" customHeight="1" thickBot="1" x14ac:dyDescent="0.4">
      <c r="B57" s="388"/>
      <c r="C57" s="398"/>
      <c r="D57" s="280" t="s">
        <v>201</v>
      </c>
      <c r="E57" s="294" t="s">
        <v>1755</v>
      </c>
      <c r="F57" s="298" t="str">
        <f>_xlfn.XLOOKUP(Agency_Abbreviation,'Data Validation'!$AK$47:$AK$75,'Data Validation'!CB$47:CB$75,"Not Found")</f>
        <v>Not Found</v>
      </c>
      <c r="G57" s="308"/>
      <c r="H57" s="401"/>
    </row>
    <row r="58" spans="2:8" ht="14.5" x14ac:dyDescent="0.35"/>
    <row r="59" spans="2:8" ht="14.5" x14ac:dyDescent="0.35"/>
    <row r="60" spans="2:8" ht="14.5" x14ac:dyDescent="0.35"/>
    <row r="61" spans="2:8" ht="14.5" x14ac:dyDescent="0.35"/>
    <row r="62" spans="2:8" ht="14.5" x14ac:dyDescent="0.35"/>
    <row r="63" spans="2:8" ht="14.5" x14ac:dyDescent="0.35"/>
    <row r="64" spans="2:8"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sheetData>
  <mergeCells count="28">
    <mergeCell ref="B47:B57"/>
    <mergeCell ref="C47:C53"/>
    <mergeCell ref="H47:H53"/>
    <mergeCell ref="D49:D50"/>
    <mergeCell ref="D51:D53"/>
    <mergeCell ref="C54:C57"/>
    <mergeCell ref="H54:H57"/>
    <mergeCell ref="B43:B46"/>
    <mergeCell ref="C43:C46"/>
    <mergeCell ref="H43:H46"/>
    <mergeCell ref="C23:C26"/>
    <mergeCell ref="H23:H26"/>
    <mergeCell ref="C27:C35"/>
    <mergeCell ref="H27:H35"/>
    <mergeCell ref="D29:D31"/>
    <mergeCell ref="D32:D35"/>
    <mergeCell ref="C36:C42"/>
    <mergeCell ref="H36:H42"/>
    <mergeCell ref="D39:D40"/>
    <mergeCell ref="D41:D42"/>
    <mergeCell ref="D36:D37"/>
    <mergeCell ref="C19:C22"/>
    <mergeCell ref="H19:H22"/>
    <mergeCell ref="B11:B14"/>
    <mergeCell ref="C11:C14"/>
    <mergeCell ref="H11:H14"/>
    <mergeCell ref="C15:C18"/>
    <mergeCell ref="H15:H18"/>
  </mergeCells>
  <phoneticPr fontId="77" type="noConversion"/>
  <conditionalFormatting sqref="G11:G57">
    <cfRule type="containsText" dxfId="6" priority="1" operator="containsText" text="Submitted in FY24">
      <formula>NOT(ISERROR(SEARCH("Submitted in FY24",G11)))</formula>
    </cfRule>
  </conditionalFormatting>
  <dataValidations count="1">
    <dataValidation type="list" allowBlank="1" showInputMessage="1" showErrorMessage="1" sqref="G11:G57" xr:uid="{FFC464A3-177D-4D10-B49D-C8977BF8F44E}">
      <formula1>INDIRECT($F11)</formula1>
    </dataValidation>
  </dataValidations>
  <hyperlinks>
    <hyperlink ref="E7" r:id="rId1" xr:uid="{D2FF59E0-8C26-41A9-9994-D6CA5A60614D}"/>
  </hyperlinks>
  <pageMargins left="0.7" right="0.7" top="0.75" bottom="0.75" header="0.3" footer="0.3"/>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7360-DA0A-4C64-BE86-67D4F094D4A3}">
  <sheetPr codeName="Sheet8">
    <tabColor theme="0" tint="-0.499984740745262"/>
  </sheetPr>
  <dimension ref="A1:S46"/>
  <sheetViews>
    <sheetView showGridLines="0" zoomScale="50" zoomScaleNormal="50" workbookViewId="0">
      <selection activeCell="F20" sqref="F20"/>
    </sheetView>
  </sheetViews>
  <sheetFormatPr defaultColWidth="0" defaultRowHeight="0" customHeight="1" zeroHeight="1" x14ac:dyDescent="0.35"/>
  <cols>
    <col min="1" max="1" width="3" style="3" customWidth="1"/>
    <col min="2" max="2" width="15.81640625" style="3" customWidth="1"/>
    <col min="3" max="3" width="1" style="3" customWidth="1"/>
    <col min="4" max="4" width="18.81640625" style="3" bestFit="1" customWidth="1"/>
    <col min="5" max="5" width="1.81640625" style="3" customWidth="1"/>
    <col min="6" max="6" width="22.36328125" style="3" bestFit="1" customWidth="1"/>
    <col min="7" max="7" width="1" style="3" customWidth="1"/>
    <col min="8" max="8" width="12.453125" style="3" customWidth="1"/>
    <col min="9" max="9" width="1" style="3" customWidth="1"/>
    <col min="10" max="10" width="21.453125" style="3" customWidth="1"/>
    <col min="11" max="11" width="2.1796875" style="3" customWidth="1"/>
    <col min="12" max="12" width="22.6328125" style="3" customWidth="1"/>
    <col min="13" max="13" width="1.1796875" style="3" customWidth="1"/>
    <col min="14" max="14" width="14.81640625" style="3" customWidth="1"/>
    <col min="15" max="15" width="1.6328125" style="3" customWidth="1"/>
    <col min="16" max="16" width="3" style="3" customWidth="1"/>
    <col min="17" max="19" width="0" style="3" hidden="1" customWidth="1"/>
    <col min="20" max="16384" width="8.6328125" style="3" hidden="1"/>
  </cols>
  <sheetData>
    <row r="1" spans="1:15" s="214" customFormat="1" ht="5.5" customHeight="1" x14ac:dyDescent="0.15"/>
    <row r="2" spans="1:15" ht="30.5" x14ac:dyDescent="0.65">
      <c r="B2" s="32" t="s">
        <v>1718</v>
      </c>
      <c r="C2" s="71"/>
      <c r="D2" s="71"/>
      <c r="E2" s="71"/>
      <c r="F2" s="71"/>
      <c r="G2" s="71"/>
      <c r="H2" s="71"/>
      <c r="I2" s="71"/>
      <c r="J2" s="71"/>
      <c r="K2" s="71"/>
      <c r="L2" s="71"/>
      <c r="M2" s="71"/>
      <c r="N2" s="71"/>
      <c r="O2" s="71"/>
    </row>
    <row r="3" spans="1:15" s="214" customFormat="1" ht="5.5" customHeight="1" x14ac:dyDescent="0.15"/>
    <row r="4" spans="1:15" ht="18" x14ac:dyDescent="0.4">
      <c r="B4" s="7" t="s">
        <v>11</v>
      </c>
      <c r="C4" s="110"/>
      <c r="D4" s="110"/>
      <c r="E4" s="110"/>
      <c r="F4" s="110"/>
      <c r="G4" s="110"/>
      <c r="H4" s="110"/>
      <c r="I4" s="110"/>
      <c r="J4" s="110"/>
      <c r="K4" s="110"/>
      <c r="L4" s="110"/>
      <c r="M4" s="110"/>
      <c r="N4" s="110"/>
      <c r="O4" s="110"/>
    </row>
    <row r="5" spans="1:15" s="214" customFormat="1" ht="5.5" customHeight="1" x14ac:dyDescent="0.15">
      <c r="B5" s="180"/>
    </row>
    <row r="6" spans="1:15" ht="71" customHeight="1" x14ac:dyDescent="0.4">
      <c r="B6" s="38"/>
      <c r="D6" s="70"/>
      <c r="E6" s="70"/>
      <c r="F6" s="70"/>
      <c r="G6" s="70"/>
      <c r="H6" s="70"/>
      <c r="I6" s="70"/>
      <c r="J6" s="70"/>
      <c r="K6" s="70"/>
      <c r="L6" s="70"/>
    </row>
    <row r="7" spans="1:15" ht="14.5" customHeight="1" x14ac:dyDescent="0.35"/>
    <row r="8" spans="1:15" ht="18" x14ac:dyDescent="0.35">
      <c r="B8" s="7" t="s">
        <v>248</v>
      </c>
      <c r="C8" s="37"/>
      <c r="D8" s="37"/>
      <c r="E8" s="37"/>
      <c r="F8" s="37"/>
      <c r="G8" s="37"/>
      <c r="H8" s="37"/>
      <c r="I8" s="37"/>
      <c r="J8" s="37"/>
      <c r="K8" s="37"/>
      <c r="L8" s="37"/>
      <c r="M8" s="37"/>
      <c r="N8" s="37"/>
      <c r="O8" s="37"/>
    </row>
    <row r="9" spans="1:15" s="214" customFormat="1" ht="5.5" customHeight="1" x14ac:dyDescent="0.15">
      <c r="C9" s="172"/>
      <c r="D9" s="172"/>
      <c r="E9" s="172"/>
      <c r="F9" s="172"/>
      <c r="G9" s="172"/>
      <c r="H9" s="172"/>
      <c r="I9" s="172"/>
      <c r="J9" s="172"/>
      <c r="K9" s="172"/>
      <c r="L9" s="172"/>
      <c r="M9" s="172"/>
      <c r="N9" s="172"/>
    </row>
    <row r="10" spans="1:15" s="214" customFormat="1" ht="6" customHeight="1" x14ac:dyDescent="0.15">
      <c r="A10" s="172"/>
      <c r="B10" s="172"/>
      <c r="C10" s="172"/>
      <c r="D10" s="172"/>
      <c r="E10" s="236"/>
      <c r="F10" s="237"/>
      <c r="G10" s="237"/>
      <c r="H10" s="237"/>
      <c r="I10" s="237"/>
      <c r="J10" s="237"/>
      <c r="K10" s="238"/>
      <c r="L10" s="172"/>
      <c r="M10" s="172"/>
      <c r="N10" s="172"/>
    </row>
    <row r="11" spans="1:15" ht="14.5" x14ac:dyDescent="0.35">
      <c r="A11" s="10"/>
      <c r="B11" s="10"/>
      <c r="C11" s="10"/>
      <c r="D11" s="117"/>
      <c r="E11" s="407" t="s">
        <v>261</v>
      </c>
      <c r="F11" s="408"/>
      <c r="G11" s="408"/>
      <c r="H11" s="408"/>
      <c r="I11" s="408"/>
      <c r="J11" s="114">
        <f>Predicted_Common_Spend</f>
        <v>0</v>
      </c>
      <c r="K11" s="123"/>
      <c r="L11" s="10"/>
      <c r="M11" s="10"/>
      <c r="N11" s="10"/>
    </row>
    <row r="12" spans="1:15" s="214" customFormat="1" ht="6" customHeight="1" x14ac:dyDescent="0.15">
      <c r="A12" s="172"/>
      <c r="B12" s="172"/>
      <c r="C12" s="172"/>
      <c r="D12" s="239"/>
      <c r="E12" s="240"/>
      <c r="F12" s="241"/>
      <c r="G12" s="241"/>
      <c r="H12" s="241"/>
      <c r="I12" s="241"/>
      <c r="J12" s="242"/>
      <c r="K12" s="243"/>
      <c r="L12" s="172"/>
      <c r="M12" s="172"/>
      <c r="N12" s="172"/>
    </row>
    <row r="13" spans="1:15" ht="14.5" x14ac:dyDescent="0.35">
      <c r="A13" s="10"/>
      <c r="B13" s="10"/>
      <c r="C13" s="10"/>
      <c r="D13" s="117"/>
      <c r="E13" s="116"/>
      <c r="F13" s="116"/>
      <c r="G13" s="116"/>
      <c r="H13" s="116"/>
      <c r="I13" s="116"/>
      <c r="J13" s="118"/>
      <c r="K13" s="10"/>
      <c r="L13" s="10"/>
      <c r="M13" s="10"/>
      <c r="N13" s="10"/>
    </row>
    <row r="14" spans="1:15" s="214" customFormat="1" ht="6" customHeight="1" x14ac:dyDescent="0.15">
      <c r="A14" s="172"/>
      <c r="B14" s="172"/>
      <c r="C14" s="236"/>
      <c r="D14" s="237"/>
      <c r="E14" s="237"/>
      <c r="F14" s="237"/>
      <c r="G14" s="238"/>
      <c r="H14" s="172"/>
      <c r="I14" s="236"/>
      <c r="J14" s="237"/>
      <c r="K14" s="237"/>
      <c r="L14" s="237"/>
      <c r="M14" s="238"/>
      <c r="N14" s="172"/>
    </row>
    <row r="15" spans="1:15" ht="18.5" thickBot="1" x14ac:dyDescent="0.4">
      <c r="A15" s="10"/>
      <c r="B15" s="10"/>
      <c r="C15" s="124"/>
      <c r="D15" s="406" t="s">
        <v>249</v>
      </c>
      <c r="E15" s="406"/>
      <c r="F15" s="406"/>
      <c r="G15" s="120"/>
      <c r="H15" s="119"/>
      <c r="I15" s="124"/>
      <c r="J15" s="406" t="s">
        <v>18</v>
      </c>
      <c r="K15" s="406"/>
      <c r="L15" s="406"/>
      <c r="M15" s="123"/>
      <c r="N15" s="10"/>
    </row>
    <row r="16" spans="1:15" ht="18" x14ac:dyDescent="0.35">
      <c r="A16" s="10"/>
      <c r="B16" s="10"/>
      <c r="C16" s="124"/>
      <c r="D16" s="119"/>
      <c r="E16" s="119"/>
      <c r="F16" s="119"/>
      <c r="G16" s="120"/>
      <c r="H16" s="119"/>
      <c r="I16" s="124"/>
      <c r="J16" s="119"/>
      <c r="K16" s="119"/>
      <c r="L16" s="119"/>
      <c r="M16" s="123"/>
      <c r="N16" s="10"/>
    </row>
    <row r="17" spans="1:14" ht="31" customHeight="1" x14ac:dyDescent="0.35">
      <c r="A17" s="10"/>
      <c r="B17" s="10"/>
      <c r="C17" s="124"/>
      <c r="D17" s="156" t="s">
        <v>258</v>
      </c>
      <c r="E17" s="156"/>
      <c r="F17" s="255" t="str">
        <f>IFERROR((Total_SUM/Predicted_Common_Spend),"Enter FY25 Predicted Spend on Tab 0")</f>
        <v>Enter FY25 Predicted Spend on Tab 0</v>
      </c>
      <c r="G17" s="120"/>
      <c r="H17" s="119"/>
      <c r="I17" s="151"/>
      <c r="J17" s="156" t="s">
        <v>259</v>
      </c>
      <c r="K17" s="153"/>
      <c r="L17" s="255" t="str">
        <f>IFERROR((Total_BIC/Predicted_Common_Spend),"Enter FY25 Predicted Spend on Tab 0")</f>
        <v>Enter FY25 Predicted Spend on Tab 0</v>
      </c>
      <c r="M17" s="123"/>
      <c r="N17" s="10"/>
    </row>
    <row r="18" spans="1:14" ht="18" x14ac:dyDescent="0.35">
      <c r="A18" s="10"/>
      <c r="B18" s="10"/>
      <c r="C18" s="124"/>
      <c r="D18" s="119"/>
      <c r="E18" s="119"/>
      <c r="F18" s="119"/>
      <c r="G18" s="120"/>
      <c r="H18" s="119"/>
      <c r="I18" s="151"/>
      <c r="J18" s="119"/>
      <c r="K18" s="119"/>
      <c r="L18" s="119"/>
      <c r="M18" s="123"/>
      <c r="N18" s="10"/>
    </row>
    <row r="19" spans="1:14" ht="31" customHeight="1" x14ac:dyDescent="0.35">
      <c r="A19" s="10"/>
      <c r="B19" s="10"/>
      <c r="C19" s="124"/>
      <c r="D19" s="156" t="s">
        <v>253</v>
      </c>
      <c r="E19" s="156"/>
      <c r="F19" s="114">
        <f>SUM(Input_SUM_and_BIC[FY25 Planned Expenditure])</f>
        <v>0</v>
      </c>
      <c r="G19" s="121"/>
      <c r="H19" s="118"/>
      <c r="I19" s="151"/>
      <c r="J19" s="156" t="s">
        <v>256</v>
      </c>
      <c r="K19" s="153"/>
      <c r="L19" s="114">
        <f>SUMIFS(Input_SUM_and_BIC[FY25 Planned Expenditure],Input_SUM_and_BIC[Planned FY25 Tier],"BIC")</f>
        <v>0</v>
      </c>
      <c r="M19" s="123"/>
      <c r="N19" s="10"/>
    </row>
    <row r="20" spans="1:14" ht="14.5" x14ac:dyDescent="0.35">
      <c r="A20" s="10"/>
      <c r="B20" s="10"/>
      <c r="C20" s="124"/>
      <c r="D20" s="131"/>
      <c r="E20" s="131"/>
      <c r="F20" s="144" t="str">
        <f>_xlfn.CONCAT("(includes ",DOLLAR(SUMIFS(Input_SUM_and_BIC[FY25 Planned Expenditure],Input_SUM_and_BIC[Planned FY25 Tier],"Tier 2 - SB"),2), " of Tier 2-SB)")</f>
        <v>(includes $0.00 of Tier 2-SB)</v>
      </c>
      <c r="G20" s="157"/>
      <c r="H20" s="158"/>
      <c r="I20" s="151"/>
      <c r="J20" s="131"/>
      <c r="K20" s="131"/>
      <c r="L20" s="88"/>
      <c r="M20" s="123"/>
      <c r="N20" s="10"/>
    </row>
    <row r="21" spans="1:14" s="214" customFormat="1" ht="5.5" customHeight="1" x14ac:dyDescent="0.15">
      <c r="A21" s="172"/>
      <c r="B21" s="172"/>
      <c r="C21" s="244"/>
      <c r="D21" s="245"/>
      <c r="E21" s="245"/>
      <c r="F21" s="185"/>
      <c r="G21" s="246"/>
      <c r="H21" s="245"/>
      <c r="I21" s="247"/>
      <c r="J21" s="245"/>
      <c r="K21" s="245"/>
      <c r="L21" s="185"/>
      <c r="M21" s="248"/>
      <c r="N21" s="172"/>
    </row>
    <row r="22" spans="1:14" ht="31" customHeight="1" x14ac:dyDescent="0.35">
      <c r="A22" s="10"/>
      <c r="B22" s="10"/>
      <c r="C22" s="124"/>
      <c r="D22" s="154" t="s">
        <v>254</v>
      </c>
      <c r="E22" s="154"/>
      <c r="F22" s="155" t="str">
        <f>IFERROR(INDEX(Validation_Targets[],MATCH(Agency_Abbreviation,Validation_Targets[Agency],0),2),"Select Agency on Tab 0")</f>
        <v>Select Agency on Tab 0</v>
      </c>
      <c r="G22" s="159"/>
      <c r="H22" s="160"/>
      <c r="I22" s="161"/>
      <c r="J22" s="154" t="s">
        <v>257</v>
      </c>
      <c r="K22" s="153"/>
      <c r="L22" s="155" t="str">
        <f>IFERROR(INDEX(Validation_Targets[],MATCH(Agency_Abbreviation,Validation_Targets[Agency],0),3),"Select Agency on Tab 0")</f>
        <v>Select Agency on Tab 0</v>
      </c>
      <c r="M22" s="123"/>
      <c r="N22" s="10"/>
    </row>
    <row r="23" spans="1:14" ht="14.5" x14ac:dyDescent="0.35">
      <c r="A23" s="10"/>
      <c r="B23" s="10"/>
      <c r="C23" s="124"/>
      <c r="D23" s="131"/>
      <c r="E23" s="131"/>
      <c r="F23" s="88"/>
      <c r="G23" s="150"/>
      <c r="H23" s="131"/>
      <c r="I23" s="151"/>
      <c r="J23" s="131"/>
      <c r="K23" s="131"/>
      <c r="L23" s="88"/>
      <c r="M23" s="123"/>
      <c r="N23" s="10"/>
    </row>
    <row r="24" spans="1:14" ht="31" customHeight="1" x14ac:dyDescent="0.35">
      <c r="A24" s="10"/>
      <c r="B24" s="10"/>
      <c r="C24" s="124"/>
      <c r="D24" s="154" t="s">
        <v>255</v>
      </c>
      <c r="E24" s="154"/>
      <c r="F24" s="155" t="str">
        <f>IFERROR(F17-F22,"Missing Input(s)")</f>
        <v>Missing Input(s)</v>
      </c>
      <c r="G24" s="159"/>
      <c r="H24" s="160"/>
      <c r="I24" s="161"/>
      <c r="J24" s="154" t="s">
        <v>255</v>
      </c>
      <c r="K24" s="153"/>
      <c r="L24" s="155" t="str">
        <f>IFERROR(L17-L22,"Missing Input(s)")</f>
        <v>Missing Input(s)</v>
      </c>
      <c r="M24" s="123"/>
      <c r="N24" s="10"/>
    </row>
    <row r="25" spans="1:14" ht="14.5" x14ac:dyDescent="0.35">
      <c r="A25" s="10"/>
      <c r="B25" s="10"/>
      <c r="C25" s="124"/>
      <c r="D25" s="131"/>
      <c r="E25" s="131"/>
      <c r="F25" s="145" t="str">
        <f>IF(F24&lt;0,"Does NOT meet target","Meets target")</f>
        <v>Meets target</v>
      </c>
      <c r="G25" s="150"/>
      <c r="H25" s="131"/>
      <c r="I25" s="151"/>
      <c r="J25" s="131"/>
      <c r="K25" s="131"/>
      <c r="L25" s="143" t="str">
        <f>IF(L24&lt;0,"Does NOT meet target","Meets target")</f>
        <v>Meets target</v>
      </c>
      <c r="M25" s="123"/>
      <c r="N25" s="10"/>
    </row>
    <row r="26" spans="1:14" s="214" customFormat="1" ht="5.5" customHeight="1" x14ac:dyDescent="0.15">
      <c r="A26" s="172"/>
      <c r="B26" s="172"/>
      <c r="C26" s="249"/>
      <c r="D26" s="250"/>
      <c r="E26" s="250"/>
      <c r="F26" s="251"/>
      <c r="G26" s="243"/>
      <c r="H26" s="172"/>
      <c r="I26" s="249"/>
      <c r="J26" s="250"/>
      <c r="K26" s="250"/>
      <c r="L26" s="251"/>
      <c r="M26" s="243"/>
      <c r="N26" s="172"/>
    </row>
    <row r="27" spans="1:14" ht="14.5" x14ac:dyDescent="0.35">
      <c r="A27" s="10"/>
      <c r="B27" s="10"/>
      <c r="C27" s="10"/>
      <c r="D27" s="10"/>
      <c r="E27" s="10"/>
      <c r="F27" s="142"/>
      <c r="G27" s="10"/>
      <c r="H27" s="10"/>
      <c r="I27" s="10"/>
      <c r="J27" s="10"/>
      <c r="K27" s="10"/>
      <c r="L27" s="142"/>
      <c r="M27" s="10"/>
      <c r="N27" s="10"/>
    </row>
    <row r="28" spans="1:14" s="214" customFormat="1" ht="5.5" customHeight="1" x14ac:dyDescent="0.15">
      <c r="C28" s="236"/>
      <c r="D28" s="237"/>
      <c r="E28" s="237"/>
      <c r="F28" s="252"/>
      <c r="G28" s="238"/>
      <c r="I28" s="236"/>
      <c r="J28" s="237"/>
      <c r="K28" s="237"/>
      <c r="L28" s="252"/>
      <c r="M28" s="238"/>
    </row>
    <row r="29" spans="1:14" ht="18.5" thickBot="1" x14ac:dyDescent="0.4">
      <c r="C29" s="124"/>
      <c r="D29" s="406" t="s">
        <v>160</v>
      </c>
      <c r="E29" s="406"/>
      <c r="F29" s="406"/>
      <c r="G29" s="123"/>
      <c r="I29" s="124"/>
      <c r="J29" s="406" t="s">
        <v>266</v>
      </c>
      <c r="K29" s="406"/>
      <c r="L29" s="406"/>
      <c r="M29" s="128"/>
      <c r="N29" s="125"/>
    </row>
    <row r="30" spans="1:14" ht="18" x14ac:dyDescent="0.35">
      <c r="C30" s="124"/>
      <c r="D30" s="115"/>
      <c r="E30" s="50"/>
      <c r="F30" s="119"/>
      <c r="G30" s="123"/>
      <c r="I30" s="124"/>
      <c r="J30" s="10"/>
      <c r="K30" s="10"/>
      <c r="L30" s="142"/>
      <c r="M30" s="123"/>
    </row>
    <row r="31" spans="1:14" ht="38.5" customHeight="1" x14ac:dyDescent="0.35">
      <c r="C31" s="124"/>
      <c r="D31" s="149" t="s">
        <v>260</v>
      </c>
      <c r="E31" s="119"/>
      <c r="F31" s="147">
        <f>SUM(Input_Training[Planned Number of Individuals Trained in FY25])</f>
        <v>0</v>
      </c>
      <c r="G31" s="150"/>
      <c r="H31" s="86"/>
      <c r="I31" s="151"/>
      <c r="J31" s="152" t="s">
        <v>264</v>
      </c>
      <c r="K31" s="131"/>
      <c r="L31" s="148">
        <f>SUM('6 - Agency Maturity Framework'!H11:H57)/32</f>
        <v>0</v>
      </c>
      <c r="M31" s="123"/>
    </row>
    <row r="32" spans="1:14" ht="14.5" x14ac:dyDescent="0.35">
      <c r="C32" s="124"/>
      <c r="D32" s="139"/>
      <c r="E32" s="131"/>
      <c r="F32" s="88"/>
      <c r="G32" s="150"/>
      <c r="H32" s="86"/>
      <c r="I32" s="151"/>
      <c r="J32" s="131"/>
      <c r="K32" s="131"/>
      <c r="L32" s="88"/>
      <c r="M32" s="123"/>
    </row>
    <row r="33" spans="3:13" ht="31" customHeight="1" x14ac:dyDescent="0.35">
      <c r="C33" s="122"/>
      <c r="D33" s="152" t="s">
        <v>285</v>
      </c>
      <c r="E33" s="153"/>
      <c r="F33" s="146" t="str">
        <f>IFERROR(INDEX(Validation_Targets[],MATCH(Agency_Abbreviation,Validation_Targets[Agency],0),4),"Select Agency on Tab 0")</f>
        <v>Select Agency on Tab 0</v>
      </c>
      <c r="G33" s="150"/>
      <c r="H33" s="86"/>
      <c r="I33" s="151"/>
      <c r="J33" s="152" t="s">
        <v>294</v>
      </c>
      <c r="K33" s="131"/>
      <c r="L33" s="260" t="str">
        <f>IF(L31&gt;0.8,"Optmized",IF(L31&gt;0.5,"Mature",IF(L31&gt;0.25,"Developing",IF(L31&gt;0,"Learning","Maturity Assessment Not Complete"))))</f>
        <v>Maturity Assessment Not Complete</v>
      </c>
      <c r="M33" s="123"/>
    </row>
    <row r="34" spans="3:13" ht="14.5" x14ac:dyDescent="0.35">
      <c r="C34" s="124"/>
      <c r="D34" s="131"/>
      <c r="E34" s="131"/>
      <c r="F34" s="88"/>
      <c r="G34" s="150"/>
      <c r="H34" s="86"/>
      <c r="I34" s="151"/>
      <c r="J34" s="131"/>
      <c r="K34" s="131"/>
      <c r="L34" s="131"/>
      <c r="M34" s="123"/>
    </row>
    <row r="35" spans="3:13" ht="31" customHeight="1" x14ac:dyDescent="0.35">
      <c r="C35" s="122"/>
      <c r="D35" s="154" t="s">
        <v>255</v>
      </c>
      <c r="E35" s="153"/>
      <c r="F35" s="146" t="str">
        <f>IFERROR(F31-F33,"Missing Input(s)")</f>
        <v>Missing Input(s)</v>
      </c>
      <c r="G35" s="150"/>
      <c r="H35" s="86"/>
      <c r="I35" s="151"/>
      <c r="J35" s="404" t="s">
        <v>295</v>
      </c>
      <c r="K35" s="131"/>
      <c r="L35" s="402" t="s">
        <v>1814</v>
      </c>
      <c r="M35" s="123"/>
    </row>
    <row r="36" spans="3:13" ht="14.5" x14ac:dyDescent="0.35">
      <c r="C36" s="124"/>
      <c r="D36" s="131"/>
      <c r="E36" s="131"/>
      <c r="F36" s="143" t="str">
        <f>IF(F35&lt;0,"Does NOT meet target","Meets target")</f>
        <v>Meets target</v>
      </c>
      <c r="G36" s="150"/>
      <c r="H36" s="86"/>
      <c r="I36" s="151"/>
      <c r="J36" s="405"/>
      <c r="K36" s="131"/>
      <c r="L36" s="403"/>
      <c r="M36" s="123"/>
    </row>
    <row r="37" spans="3:13" s="214" customFormat="1" ht="5.5" customHeight="1" x14ac:dyDescent="0.15">
      <c r="C37" s="249"/>
      <c r="D37" s="250"/>
      <c r="E37" s="250"/>
      <c r="F37" s="250"/>
      <c r="G37" s="243"/>
      <c r="I37" s="249"/>
      <c r="J37" s="250"/>
      <c r="K37" s="250"/>
      <c r="L37" s="250"/>
      <c r="M37" s="243"/>
    </row>
    <row r="38" spans="3:13" ht="14.5" customHeight="1" x14ac:dyDescent="0.35"/>
    <row r="39" spans="3:13" ht="14.5" customHeight="1" x14ac:dyDescent="0.35"/>
    <row r="40" spans="3:13" ht="14.5" customHeight="1" x14ac:dyDescent="0.35"/>
    <row r="41" spans="3:13" ht="14.5" hidden="1" customHeight="1" x14ac:dyDescent="0.35"/>
    <row r="42" spans="3:13" ht="14.5" hidden="1" customHeight="1" x14ac:dyDescent="0.35"/>
    <row r="43" spans="3:13" ht="14.5" hidden="1" customHeight="1" x14ac:dyDescent="0.35"/>
    <row r="44" spans="3:13" ht="14.5" hidden="1" customHeight="1" x14ac:dyDescent="0.35"/>
    <row r="45" spans="3:13" ht="14.5" hidden="1" customHeight="1" x14ac:dyDescent="0.35"/>
    <row r="46" spans="3:13" ht="14.5" hidden="1" customHeight="1" x14ac:dyDescent="0.35"/>
  </sheetData>
  <sheetProtection sheet="1" objects="1" scenarios="1"/>
  <mergeCells count="7">
    <mergeCell ref="L35:L36"/>
    <mergeCell ref="J35:J36"/>
    <mergeCell ref="J29:L29"/>
    <mergeCell ref="E11:I11"/>
    <mergeCell ref="D15:F15"/>
    <mergeCell ref="J15:L15"/>
    <mergeCell ref="D29:F29"/>
  </mergeCells>
  <conditionalFormatting sqref="F25">
    <cfRule type="expression" dxfId="5" priority="3">
      <formula>F24&lt;0</formula>
    </cfRule>
    <cfRule type="expression" dxfId="4" priority="4">
      <formula>F24&gt;0</formula>
    </cfRule>
  </conditionalFormatting>
  <conditionalFormatting sqref="F36">
    <cfRule type="expression" dxfId="3" priority="1">
      <formula>F35&lt;0</formula>
    </cfRule>
    <cfRule type="expression" dxfId="2" priority="2">
      <formula>F35&gt;0</formula>
    </cfRule>
  </conditionalFormatting>
  <conditionalFormatting sqref="L25">
    <cfRule type="expression" dxfId="1" priority="5">
      <formula>L24&lt;0</formula>
    </cfRule>
    <cfRule type="expression" dxfId="0" priority="6">
      <formula>L24&gt;0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7"/>
  </sheetPr>
  <dimension ref="A1:CB258"/>
  <sheetViews>
    <sheetView showGridLines="0" topLeftCell="A3" zoomScale="70" zoomScaleNormal="70" workbookViewId="0">
      <selection activeCell="AA8" sqref="AA8"/>
    </sheetView>
  </sheetViews>
  <sheetFormatPr defaultColWidth="12.1796875" defaultRowHeight="14.5" x14ac:dyDescent="0.35"/>
  <cols>
    <col min="1" max="1" width="2" style="3" customWidth="1"/>
    <col min="2" max="2" width="40.6328125" style="3" bestFit="1" customWidth="1"/>
    <col min="3" max="3" width="13.36328125" style="3" bestFit="1" customWidth="1"/>
    <col min="4" max="4" width="7.6328125" style="3" bestFit="1" customWidth="1"/>
    <col min="5" max="5" width="15.6328125" style="3" bestFit="1" customWidth="1"/>
    <col min="6" max="6" width="2" style="3" customWidth="1"/>
    <col min="7" max="7" width="20.453125" style="3" customWidth="1"/>
    <col min="8" max="8" width="2" style="3" customWidth="1"/>
    <col min="9" max="9" width="31.36328125" style="3" customWidth="1"/>
    <col min="10" max="10" width="2" style="3" customWidth="1"/>
    <col min="11" max="11" width="13.6328125" style="3" customWidth="1"/>
    <col min="12" max="12" width="1.453125" style="3" customWidth="1"/>
    <col min="13" max="13" width="26.6328125" style="3" bestFit="1" customWidth="1"/>
    <col min="14" max="14" width="2.36328125" style="3" customWidth="1"/>
    <col min="15" max="15" width="38.1796875" style="3" bestFit="1" customWidth="1"/>
    <col min="16" max="16" width="2.36328125" style="3" customWidth="1"/>
    <col min="17" max="17" width="7.1796875" style="3" customWidth="1"/>
    <col min="18" max="18" width="7.6328125" style="3" bestFit="1" customWidth="1"/>
    <col min="19" max="19" width="86.81640625" style="3" customWidth="1"/>
    <col min="20" max="20" width="2.453125" style="3" customWidth="1"/>
    <col min="21" max="21" width="6.36328125" style="3" bestFit="1" customWidth="1"/>
    <col min="22" max="22" width="7.6328125" style="3" customWidth="1"/>
    <col min="23" max="23" width="2.36328125" style="3" customWidth="1"/>
    <col min="24" max="24" width="19.6328125" style="3" bestFit="1" customWidth="1"/>
    <col min="25" max="25" width="2.36328125" style="3" customWidth="1"/>
    <col min="26" max="26" width="81.1796875" style="3" customWidth="1"/>
    <col min="27" max="27" width="24.36328125" style="3" customWidth="1"/>
    <col min="28" max="28" width="11.453125" style="3" bestFit="1" customWidth="1"/>
    <col min="29" max="29" width="26.90625" style="3" customWidth="1"/>
    <col min="30" max="30" width="14.1796875" style="3" bestFit="1" customWidth="1"/>
    <col min="31" max="31" width="23.1796875" style="3" customWidth="1"/>
    <col min="32" max="32" width="3.6328125" style="3" customWidth="1"/>
    <col min="33" max="33" width="9.36328125" style="3" customWidth="1"/>
    <col min="34" max="34" width="14.453125" style="3" bestFit="1" customWidth="1"/>
    <col min="35" max="35" width="12.1796875" style="3"/>
    <col min="37" max="37" width="28" style="274" customWidth="1"/>
    <col min="38" max="47" width="13" customWidth="1"/>
    <col min="48" max="79" width="13" style="3" customWidth="1"/>
    <col min="80" max="16384" width="12.1796875" style="3"/>
  </cols>
  <sheetData>
    <row r="1" spans="1:79" ht="30.5" x14ac:dyDescent="0.65">
      <c r="B1" s="52" t="s">
        <v>62</v>
      </c>
      <c r="C1" s="162"/>
      <c r="K1" s="52"/>
      <c r="L1" s="51"/>
      <c r="M1" s="51"/>
      <c r="N1" s="51"/>
      <c r="O1" s="51"/>
      <c r="P1" s="51"/>
      <c r="Q1" s="51"/>
      <c r="R1" s="51"/>
      <c r="S1" s="51"/>
      <c r="T1" s="51"/>
      <c r="U1" s="51"/>
      <c r="V1" s="51"/>
      <c r="W1" s="51"/>
      <c r="X1" s="51"/>
      <c r="Y1" s="51"/>
      <c r="Z1" s="51"/>
      <c r="AA1" s="51"/>
      <c r="AB1" s="51"/>
      <c r="AC1" s="51"/>
      <c r="AD1" s="51"/>
      <c r="AE1" s="51"/>
      <c r="AF1" s="51"/>
      <c r="AG1" s="51"/>
      <c r="AH1" s="51"/>
      <c r="AI1" s="51"/>
    </row>
    <row r="2" spans="1:79" ht="9.75" customHeight="1" x14ac:dyDescent="0.35">
      <c r="K2" s="51"/>
      <c r="L2" s="51"/>
      <c r="M2" s="51"/>
      <c r="N2" s="51"/>
      <c r="O2" s="51"/>
      <c r="P2" s="51"/>
      <c r="Q2" s="51"/>
      <c r="R2" s="51"/>
      <c r="S2" s="51"/>
      <c r="T2" s="51"/>
      <c r="U2" s="51"/>
      <c r="V2" s="51"/>
      <c r="W2" s="51"/>
      <c r="X2" s="51"/>
      <c r="Y2" s="51"/>
      <c r="Z2" s="51"/>
      <c r="AA2" s="51"/>
      <c r="AB2" s="51"/>
      <c r="AC2" s="51"/>
      <c r="AD2" s="51"/>
      <c r="AE2" s="51"/>
      <c r="AF2" s="51"/>
      <c r="AG2" s="51"/>
      <c r="AH2" s="51"/>
      <c r="AI2" s="51"/>
    </row>
    <row r="3" spans="1:79" ht="25.25" customHeight="1" x14ac:dyDescent="0.35">
      <c r="B3" s="410" t="s">
        <v>64</v>
      </c>
      <c r="C3" s="410"/>
      <c r="D3" s="410"/>
      <c r="E3" s="410"/>
      <c r="G3" s="410" t="s">
        <v>265</v>
      </c>
      <c r="H3" s="410"/>
      <c r="I3" s="410"/>
      <c r="K3" s="410" t="s">
        <v>63</v>
      </c>
      <c r="L3" s="410"/>
      <c r="M3" s="410"/>
      <c r="N3" s="54"/>
      <c r="O3" s="53" t="s">
        <v>179</v>
      </c>
      <c r="Q3" s="410" t="s">
        <v>66</v>
      </c>
      <c r="R3" s="410"/>
      <c r="S3" s="410"/>
      <c r="U3" s="410" t="s">
        <v>65</v>
      </c>
      <c r="V3" s="410"/>
      <c r="X3" s="53" t="s">
        <v>186</v>
      </c>
      <c r="Y3" s="54"/>
      <c r="Z3" s="53" t="s">
        <v>228</v>
      </c>
      <c r="AA3" s="54"/>
      <c r="AB3" s="410" t="s">
        <v>1820</v>
      </c>
      <c r="AC3" s="410"/>
      <c r="AD3" s="410"/>
      <c r="AE3" s="410"/>
      <c r="AG3" s="410" t="s">
        <v>194</v>
      </c>
      <c r="AH3" s="410"/>
      <c r="AI3" s="54"/>
      <c r="AK3"/>
      <c r="AV3"/>
    </row>
    <row r="4" spans="1:79" ht="15" thickBot="1" x14ac:dyDescent="0.4">
      <c r="B4" s="55" t="s">
        <v>141</v>
      </c>
      <c r="C4" s="54" t="s">
        <v>176</v>
      </c>
      <c r="D4" s="54" t="s">
        <v>175</v>
      </c>
      <c r="E4" s="54" t="s">
        <v>167</v>
      </c>
      <c r="G4" s="3" t="s">
        <v>202</v>
      </c>
      <c r="I4" s="56" t="s">
        <v>203</v>
      </c>
      <c r="K4" s="55" t="s">
        <v>214</v>
      </c>
      <c r="L4" s="56"/>
      <c r="M4" s="55" t="s">
        <v>215</v>
      </c>
      <c r="N4" s="54"/>
      <c r="O4" s="54" t="s">
        <v>151</v>
      </c>
      <c r="Q4" s="55" t="s">
        <v>178</v>
      </c>
      <c r="R4" s="54" t="s">
        <v>175</v>
      </c>
      <c r="S4" s="54" t="s">
        <v>182</v>
      </c>
      <c r="U4" s="55" t="s">
        <v>177</v>
      </c>
      <c r="V4" s="54" t="s">
        <v>175</v>
      </c>
      <c r="X4" s="54" t="s">
        <v>187</v>
      </c>
      <c r="Y4" s="54"/>
      <c r="Z4" s="86" t="s">
        <v>223</v>
      </c>
      <c r="AA4" s="54"/>
      <c r="AB4" s="61" t="s">
        <v>34</v>
      </c>
      <c r="AC4" s="61" t="s">
        <v>183</v>
      </c>
      <c r="AD4" s="61" t="s">
        <v>184</v>
      </c>
      <c r="AE4" s="61" t="s">
        <v>185</v>
      </c>
      <c r="AG4" s="54" t="s">
        <v>262</v>
      </c>
      <c r="AH4" s="54" t="s">
        <v>263</v>
      </c>
      <c r="AI4" s="54"/>
      <c r="AK4"/>
      <c r="AV4"/>
    </row>
    <row r="5" spans="1:79" ht="14.5" customHeight="1" thickBot="1" x14ac:dyDescent="0.4">
      <c r="B5" s="54" t="s">
        <v>105</v>
      </c>
      <c r="C5" s="57"/>
      <c r="D5" s="57">
        <v>0</v>
      </c>
      <c r="E5" s="57"/>
      <c r="G5" s="126" t="s">
        <v>20</v>
      </c>
      <c r="I5" s="59" t="s">
        <v>113</v>
      </c>
      <c r="K5" s="54" t="s">
        <v>18</v>
      </c>
      <c r="L5" s="57"/>
      <c r="M5" s="58" t="s">
        <v>32</v>
      </c>
      <c r="N5" s="54"/>
      <c r="O5" s="57" t="s">
        <v>195</v>
      </c>
      <c r="Q5" s="54" t="s">
        <v>69</v>
      </c>
      <c r="R5" s="57">
        <v>1</v>
      </c>
      <c r="S5" s="65" t="s">
        <v>142</v>
      </c>
      <c r="U5" s="54" t="s">
        <v>68</v>
      </c>
      <c r="V5" s="57">
        <v>1</v>
      </c>
      <c r="X5" s="57" t="s">
        <v>71</v>
      </c>
      <c r="Y5" s="54"/>
      <c r="Z5" s="86" t="s">
        <v>1868</v>
      </c>
      <c r="AA5" s="54"/>
      <c r="AB5" s="62" t="s">
        <v>35</v>
      </c>
      <c r="AC5" s="63">
        <v>0.78</v>
      </c>
      <c r="AD5" s="63">
        <v>9.4E-2</v>
      </c>
      <c r="AE5" s="64">
        <v>1023</v>
      </c>
      <c r="AG5" s="57">
        <v>1</v>
      </c>
      <c r="AH5" s="57" t="s">
        <v>190</v>
      </c>
      <c r="AI5" s="54"/>
      <c r="AK5"/>
      <c r="AV5"/>
    </row>
    <row r="6" spans="1:79" ht="31.75" customHeight="1" thickBot="1" x14ac:dyDescent="0.4">
      <c r="B6" s="54" t="s">
        <v>67</v>
      </c>
      <c r="C6" s="57" t="s">
        <v>35</v>
      </c>
      <c r="D6" s="57">
        <v>1</v>
      </c>
      <c r="E6" s="57" t="b">
        <v>0</v>
      </c>
      <c r="G6" s="126" t="s">
        <v>30</v>
      </c>
      <c r="I6" s="59" t="s">
        <v>109</v>
      </c>
      <c r="K6" s="58" t="s">
        <v>272</v>
      </c>
      <c r="L6" s="57"/>
      <c r="M6" s="58" t="s">
        <v>273</v>
      </c>
      <c r="N6" s="54"/>
      <c r="O6" s="57" t="s">
        <v>180</v>
      </c>
      <c r="Q6" s="54" t="s">
        <v>72</v>
      </c>
      <c r="R6" s="57">
        <f t="shared" ref="R6:R15" si="0">R5+1</f>
        <v>2</v>
      </c>
      <c r="S6" s="66" t="s">
        <v>143</v>
      </c>
      <c r="U6" s="54" t="s">
        <v>71</v>
      </c>
      <c r="V6" s="57">
        <f>V5+1</f>
        <v>2</v>
      </c>
      <c r="X6" s="57" t="s">
        <v>219</v>
      </c>
      <c r="Y6" s="54"/>
      <c r="Z6" s="170" t="s">
        <v>1877</v>
      </c>
      <c r="AA6" s="54"/>
      <c r="AB6" s="62" t="s">
        <v>36</v>
      </c>
      <c r="AC6" s="63">
        <v>0.79</v>
      </c>
      <c r="AD6" s="63">
        <v>0.15</v>
      </c>
      <c r="AE6" s="64">
        <v>306</v>
      </c>
      <c r="AG6" s="57">
        <v>2</v>
      </c>
      <c r="AH6" s="57" t="s">
        <v>191</v>
      </c>
      <c r="AI6" s="57"/>
      <c r="AK6"/>
      <c r="AV6"/>
    </row>
    <row r="7" spans="1:79" ht="26" customHeight="1" thickBot="1" x14ac:dyDescent="0.4">
      <c r="B7" s="54" t="s">
        <v>70</v>
      </c>
      <c r="C7" s="57" t="s">
        <v>36</v>
      </c>
      <c r="D7" s="57">
        <f t="shared" ref="D7:D33" si="1">D6+1</f>
        <v>2</v>
      </c>
      <c r="E7" s="57" t="b">
        <v>0</v>
      </c>
      <c r="G7" s="126" t="s">
        <v>22</v>
      </c>
      <c r="I7" s="59" t="s">
        <v>106</v>
      </c>
      <c r="K7" s="58" t="s">
        <v>21</v>
      </c>
      <c r="L7" s="57"/>
      <c r="M7" s="58" t="s">
        <v>274</v>
      </c>
      <c r="N7" s="54"/>
      <c r="O7" s="57" t="s">
        <v>216</v>
      </c>
      <c r="Q7" s="54" t="s">
        <v>74</v>
      </c>
      <c r="R7" s="57">
        <f t="shared" si="0"/>
        <v>3</v>
      </c>
      <c r="S7" s="66" t="s">
        <v>144</v>
      </c>
      <c r="X7" s="57" t="s">
        <v>220</v>
      </c>
      <c r="Y7" s="54"/>
      <c r="Z7" s="170" t="s">
        <v>291</v>
      </c>
      <c r="AA7" s="54"/>
      <c r="AB7" s="62" t="s">
        <v>37</v>
      </c>
      <c r="AC7" s="63">
        <v>0.73899999999999999</v>
      </c>
      <c r="AD7" s="63">
        <v>0.19600000000000001</v>
      </c>
      <c r="AE7" s="64">
        <v>121</v>
      </c>
      <c r="AG7" s="57">
        <v>3</v>
      </c>
      <c r="AH7" s="57" t="s">
        <v>192</v>
      </c>
      <c r="AI7" s="57"/>
      <c r="AK7"/>
      <c r="AV7"/>
    </row>
    <row r="8" spans="1:79" ht="25.5" customHeight="1" thickBot="1" x14ac:dyDescent="0.4">
      <c r="B8" s="54" t="s">
        <v>73</v>
      </c>
      <c r="C8" s="57" t="s">
        <v>37</v>
      </c>
      <c r="D8" s="57">
        <f t="shared" si="1"/>
        <v>3</v>
      </c>
      <c r="E8" s="57" t="b">
        <v>0</v>
      </c>
      <c r="G8" s="126" t="s">
        <v>17</v>
      </c>
      <c r="I8" s="59" t="s">
        <v>25</v>
      </c>
      <c r="K8" s="58" t="s">
        <v>197</v>
      </c>
      <c r="L8" s="57"/>
      <c r="M8" s="58" t="s">
        <v>275</v>
      </c>
      <c r="N8" s="54"/>
      <c r="Q8" s="54" t="s">
        <v>76</v>
      </c>
      <c r="R8" s="57">
        <f t="shared" si="0"/>
        <v>4</v>
      </c>
      <c r="S8" s="66" t="s">
        <v>145</v>
      </c>
      <c r="X8" s="57" t="s">
        <v>221</v>
      </c>
      <c r="Y8" s="54"/>
      <c r="Z8" s="54" t="s">
        <v>1782</v>
      </c>
      <c r="AA8" s="54"/>
      <c r="AB8" s="62" t="s">
        <v>38</v>
      </c>
      <c r="AC8" s="63">
        <v>0.77</v>
      </c>
      <c r="AD8" s="63">
        <v>0.151</v>
      </c>
      <c r="AE8" s="64">
        <v>184</v>
      </c>
      <c r="AF8" s="57"/>
      <c r="AG8" s="57">
        <v>4</v>
      </c>
      <c r="AH8" s="57" t="s">
        <v>193</v>
      </c>
      <c r="AI8" s="57"/>
      <c r="AK8"/>
      <c r="AV8"/>
    </row>
    <row r="9" spans="1:79" ht="39.5" thickBot="1" x14ac:dyDescent="0.4">
      <c r="B9" s="54" t="s">
        <v>75</v>
      </c>
      <c r="C9" s="57" t="s">
        <v>38</v>
      </c>
      <c r="D9" s="57">
        <f t="shared" si="1"/>
        <v>4</v>
      </c>
      <c r="E9" s="57" t="b">
        <v>0</v>
      </c>
      <c r="G9" s="126" t="s">
        <v>26</v>
      </c>
      <c r="I9" s="59" t="s">
        <v>112</v>
      </c>
      <c r="K9" s="58" t="s">
        <v>32</v>
      </c>
      <c r="L9" s="57"/>
      <c r="M9" s="58" t="s">
        <v>276</v>
      </c>
      <c r="N9" s="54"/>
      <c r="Q9" s="54" t="s">
        <v>78</v>
      </c>
      <c r="R9" s="57">
        <f t="shared" si="0"/>
        <v>5</v>
      </c>
      <c r="S9" s="66" t="s">
        <v>146</v>
      </c>
      <c r="X9" s="57" t="s">
        <v>222</v>
      </c>
      <c r="Y9" s="54"/>
      <c r="Z9" s="54" t="s">
        <v>224</v>
      </c>
      <c r="AA9" s="54"/>
      <c r="AB9" s="62" t="s">
        <v>39</v>
      </c>
      <c r="AC9" s="63">
        <v>0.88</v>
      </c>
      <c r="AD9" s="63">
        <v>7.0000000000000001E-3</v>
      </c>
      <c r="AE9" s="64">
        <v>334</v>
      </c>
      <c r="AF9" s="57"/>
      <c r="AG9" s="57"/>
      <c r="AI9" s="57"/>
      <c r="AK9"/>
      <c r="AV9"/>
    </row>
    <row r="10" spans="1:79" ht="25.5" customHeight="1" thickBot="1" x14ac:dyDescent="0.4">
      <c r="B10" s="54" t="s">
        <v>77</v>
      </c>
      <c r="C10" s="57" t="s">
        <v>39</v>
      </c>
      <c r="D10" s="57">
        <f t="shared" si="1"/>
        <v>5</v>
      </c>
      <c r="E10" s="57" t="b">
        <v>1</v>
      </c>
      <c r="G10" s="126" t="s">
        <v>28</v>
      </c>
      <c r="I10" s="59" t="s">
        <v>134</v>
      </c>
      <c r="K10" s="54"/>
      <c r="L10" s="39"/>
      <c r="M10" s="54"/>
      <c r="N10" s="54"/>
      <c r="Q10" s="54" t="s">
        <v>80</v>
      </c>
      <c r="R10" s="57">
        <f t="shared" si="0"/>
        <v>6</v>
      </c>
      <c r="S10" s="66" t="s">
        <v>147</v>
      </c>
      <c r="X10" s="54"/>
      <c r="Y10" s="54"/>
      <c r="Z10" s="54" t="s">
        <v>1783</v>
      </c>
      <c r="AA10" s="54"/>
      <c r="AB10" s="62" t="s">
        <v>40</v>
      </c>
      <c r="AC10" s="63">
        <v>0.66</v>
      </c>
      <c r="AD10" s="63">
        <v>0.156</v>
      </c>
      <c r="AE10" s="64">
        <v>1216</v>
      </c>
      <c r="AF10" s="57"/>
      <c r="AG10" s="57"/>
      <c r="AH10" s="57"/>
      <c r="AI10" s="57"/>
      <c r="AK10"/>
      <c r="AV10"/>
    </row>
    <row r="11" spans="1:79" customFormat="1" ht="25.5" customHeight="1" thickBot="1" x14ac:dyDescent="0.4">
      <c r="A11" s="3"/>
      <c r="B11" s="54" t="s">
        <v>79</v>
      </c>
      <c r="C11" s="57" t="s">
        <v>40</v>
      </c>
      <c r="D11" s="57">
        <f t="shared" si="1"/>
        <v>6</v>
      </c>
      <c r="E11" s="57" t="b">
        <v>0</v>
      </c>
      <c r="F11" s="3"/>
      <c r="G11" s="126" t="s">
        <v>23</v>
      </c>
      <c r="H11" s="3"/>
      <c r="I11" s="59" t="s">
        <v>133</v>
      </c>
      <c r="J11" s="3"/>
      <c r="K11" s="3"/>
      <c r="L11" s="57"/>
      <c r="M11" s="54"/>
      <c r="N11" s="54"/>
      <c r="O11" s="3"/>
      <c r="P11" s="3"/>
      <c r="Q11" s="54" t="s">
        <v>83</v>
      </c>
      <c r="R11" s="57">
        <f t="shared" si="0"/>
        <v>7</v>
      </c>
      <c r="S11" s="66" t="s">
        <v>148</v>
      </c>
      <c r="T11" s="3"/>
      <c r="U11" s="3"/>
      <c r="V11" s="3"/>
      <c r="W11" s="3"/>
      <c r="X11" s="54"/>
      <c r="Y11" s="54"/>
      <c r="Z11" s="54" t="s">
        <v>225</v>
      </c>
      <c r="AA11" s="54"/>
      <c r="AB11" s="62" t="s">
        <v>41</v>
      </c>
      <c r="AC11" s="63">
        <v>0.92700000000000005</v>
      </c>
      <c r="AD11" s="63">
        <v>0.36</v>
      </c>
      <c r="AE11" s="64">
        <v>2390</v>
      </c>
      <c r="AF11" s="57"/>
      <c r="AG11" s="57"/>
      <c r="AH11" s="57"/>
      <c r="AI11" s="57"/>
      <c r="AW11" s="3"/>
      <c r="AX11" s="3"/>
      <c r="AY11" s="3"/>
      <c r="AZ11" s="3"/>
      <c r="BA11" s="3"/>
    </row>
    <row r="12" spans="1:79" customFormat="1" ht="26" customHeight="1" thickBot="1" x14ac:dyDescent="0.4">
      <c r="A12" s="3"/>
      <c r="B12" s="54" t="s">
        <v>82</v>
      </c>
      <c r="C12" s="57" t="s">
        <v>41</v>
      </c>
      <c r="D12" s="57">
        <f t="shared" si="1"/>
        <v>7</v>
      </c>
      <c r="E12" s="57" t="b">
        <v>1</v>
      </c>
      <c r="F12" s="3"/>
      <c r="G12" s="126" t="s">
        <v>211</v>
      </c>
      <c r="H12" s="3"/>
      <c r="I12" s="59" t="s">
        <v>31</v>
      </c>
      <c r="J12" s="3"/>
      <c r="K12" s="3"/>
      <c r="L12" s="3"/>
      <c r="M12" s="54"/>
      <c r="N12" s="54"/>
      <c r="O12" s="3"/>
      <c r="P12" s="3"/>
      <c r="Q12" s="54" t="s">
        <v>85</v>
      </c>
      <c r="R12" s="57">
        <f t="shared" si="0"/>
        <v>8</v>
      </c>
      <c r="S12" s="66" t="s">
        <v>149</v>
      </c>
      <c r="T12" s="3"/>
      <c r="U12" s="3"/>
      <c r="V12" s="3"/>
      <c r="W12" s="3"/>
      <c r="X12" s="54"/>
      <c r="Y12" s="54"/>
      <c r="Z12" s="54" t="s">
        <v>1869</v>
      </c>
      <c r="AA12" s="54"/>
      <c r="AB12" s="62" t="s">
        <v>42</v>
      </c>
      <c r="AC12" s="63">
        <v>0.54700000000000004</v>
      </c>
      <c r="AD12" s="63">
        <v>0.13600000000000001</v>
      </c>
      <c r="AE12" s="64">
        <v>746</v>
      </c>
      <c r="AF12" s="57"/>
      <c r="AG12" s="57"/>
      <c r="AH12" s="57"/>
      <c r="AI12" s="57"/>
      <c r="AK12" s="3"/>
      <c r="AN12" s="3"/>
      <c r="AW12" s="3"/>
      <c r="AX12" s="3"/>
      <c r="AY12" s="3"/>
      <c r="AZ12" s="3"/>
      <c r="BA12" s="3"/>
    </row>
    <row r="13" spans="1:79" ht="65.5" thickBot="1" x14ac:dyDescent="0.4">
      <c r="B13" s="54" t="s">
        <v>84</v>
      </c>
      <c r="C13" s="57" t="s">
        <v>42</v>
      </c>
      <c r="D13" s="57">
        <f t="shared" si="1"/>
        <v>8</v>
      </c>
      <c r="E13" s="57" t="b">
        <v>1</v>
      </c>
      <c r="G13" s="126" t="s">
        <v>81</v>
      </c>
      <c r="I13" s="59" t="s">
        <v>208</v>
      </c>
      <c r="K13" s="54"/>
      <c r="M13" s="54"/>
      <c r="N13" s="54"/>
      <c r="Q13" s="54" t="s">
        <v>87</v>
      </c>
      <c r="R13" s="57">
        <f t="shared" si="0"/>
        <v>9</v>
      </c>
      <c r="S13" s="66" t="s">
        <v>150</v>
      </c>
      <c r="X13" s="54"/>
      <c r="Y13" s="54"/>
      <c r="Z13" s="54" t="s">
        <v>1784</v>
      </c>
      <c r="AA13" s="54"/>
      <c r="AB13" s="62" t="s">
        <v>43</v>
      </c>
      <c r="AC13" s="63">
        <v>0.8</v>
      </c>
      <c r="AD13" s="63">
        <v>0.245</v>
      </c>
      <c r="AE13" s="64">
        <v>4974</v>
      </c>
      <c r="AF13" s="57"/>
      <c r="AG13" s="57"/>
      <c r="AH13" s="57"/>
      <c r="AI13" s="57"/>
      <c r="AK13" s="3"/>
      <c r="AN13" s="3"/>
      <c r="AV13"/>
    </row>
    <row r="14" spans="1:79" ht="26.5" thickBot="1" x14ac:dyDescent="0.4">
      <c r="B14" s="54" t="s">
        <v>86</v>
      </c>
      <c r="C14" s="57" t="s">
        <v>43</v>
      </c>
      <c r="D14" s="57">
        <f t="shared" si="1"/>
        <v>9</v>
      </c>
      <c r="E14" s="57" t="b">
        <v>1</v>
      </c>
      <c r="G14" s="127" t="s">
        <v>213</v>
      </c>
      <c r="I14" s="59" t="s">
        <v>209</v>
      </c>
      <c r="K14" s="54"/>
      <c r="L14" s="54"/>
      <c r="M14" s="54"/>
      <c r="N14" s="54"/>
      <c r="Q14" s="54" t="s">
        <v>89</v>
      </c>
      <c r="R14" s="57">
        <f t="shared" si="0"/>
        <v>10</v>
      </c>
      <c r="S14" s="66" t="s">
        <v>189</v>
      </c>
      <c r="X14" s="54"/>
      <c r="Y14" s="54"/>
      <c r="Z14" s="54" t="s">
        <v>1785</v>
      </c>
      <c r="AA14" s="54"/>
      <c r="AB14" s="62" t="s">
        <v>44</v>
      </c>
      <c r="AC14" s="63">
        <v>0.624</v>
      </c>
      <c r="AD14" s="63">
        <v>0.2</v>
      </c>
      <c r="AE14" s="64">
        <v>596</v>
      </c>
      <c r="AF14" s="57"/>
      <c r="AG14" s="57"/>
      <c r="AH14" s="57"/>
      <c r="AI14" s="57"/>
      <c r="AK14" s="3"/>
      <c r="AN14" s="3"/>
      <c r="AV14"/>
    </row>
    <row r="15" spans="1:79" ht="15" thickBot="1" x14ac:dyDescent="0.4">
      <c r="B15" s="54" t="s">
        <v>88</v>
      </c>
      <c r="C15" s="57" t="s">
        <v>44</v>
      </c>
      <c r="D15" s="57">
        <f t="shared" si="1"/>
        <v>10</v>
      </c>
      <c r="E15" s="57" t="b">
        <v>0</v>
      </c>
      <c r="I15" s="59" t="s">
        <v>210</v>
      </c>
      <c r="K15" s="54"/>
      <c r="L15" s="54"/>
      <c r="M15" s="54"/>
      <c r="N15" s="54"/>
      <c r="Q15" s="54" t="s">
        <v>91</v>
      </c>
      <c r="R15" s="57">
        <f t="shared" si="0"/>
        <v>11</v>
      </c>
      <c r="S15" s="65" t="s">
        <v>181</v>
      </c>
      <c r="X15" s="54"/>
      <c r="Y15" s="54"/>
      <c r="Z15" s="54" t="s">
        <v>1786</v>
      </c>
      <c r="AA15" s="54"/>
      <c r="AB15" s="62" t="s">
        <v>45</v>
      </c>
      <c r="AC15" s="63">
        <v>0.71299999999999997</v>
      </c>
      <c r="AD15" s="63">
        <v>6.3E-2</v>
      </c>
      <c r="AE15" s="64">
        <v>839</v>
      </c>
      <c r="AF15" s="57"/>
      <c r="AG15" s="57"/>
      <c r="AH15" s="57"/>
      <c r="AI15" s="57"/>
      <c r="AK15" s="3"/>
      <c r="AN15" s="3"/>
      <c r="AV15"/>
      <c r="BA15"/>
      <c r="BB15"/>
      <c r="BC15"/>
      <c r="BD15"/>
      <c r="BE15"/>
      <c r="BF15"/>
      <c r="BG15"/>
      <c r="BH15"/>
      <c r="BI15"/>
      <c r="BJ15"/>
      <c r="BK15"/>
      <c r="BL15"/>
      <c r="BM15"/>
      <c r="BN15"/>
      <c r="BO15"/>
      <c r="BP15"/>
      <c r="BQ15"/>
      <c r="BR15"/>
      <c r="BS15"/>
      <c r="BT15"/>
      <c r="BU15"/>
      <c r="BV15"/>
      <c r="BW15"/>
      <c r="BX15"/>
      <c r="BY15"/>
      <c r="BZ15"/>
      <c r="CA15"/>
    </row>
    <row r="16" spans="1:79" ht="15" thickBot="1" x14ac:dyDescent="0.4">
      <c r="B16" s="54" t="s">
        <v>90</v>
      </c>
      <c r="C16" s="57" t="s">
        <v>45</v>
      </c>
      <c r="D16" s="57">
        <f t="shared" si="1"/>
        <v>11</v>
      </c>
      <c r="E16" s="57" t="b">
        <v>0</v>
      </c>
      <c r="I16" s="59" t="s">
        <v>108</v>
      </c>
      <c r="K16" s="54"/>
      <c r="L16" s="54"/>
      <c r="M16" s="54"/>
      <c r="N16" s="54"/>
      <c r="R16" s="54"/>
      <c r="X16" s="54"/>
      <c r="Y16" s="54"/>
      <c r="Z16" s="54" t="s">
        <v>1787</v>
      </c>
      <c r="AA16" s="54"/>
      <c r="AB16" s="62" t="s">
        <v>46</v>
      </c>
      <c r="AC16" s="63">
        <v>0.67300000000000004</v>
      </c>
      <c r="AD16" s="63">
        <v>0.19900000000000001</v>
      </c>
      <c r="AE16" s="64">
        <v>3104</v>
      </c>
      <c r="AF16" s="54"/>
      <c r="AG16" s="54"/>
      <c r="AH16" s="57"/>
      <c r="AI16" s="54"/>
      <c r="AK16" s="3"/>
      <c r="AV16"/>
      <c r="BA16"/>
      <c r="BB16"/>
      <c r="BC16"/>
      <c r="BD16"/>
      <c r="BE16"/>
      <c r="BF16"/>
      <c r="BG16"/>
      <c r="BH16"/>
      <c r="BI16"/>
      <c r="BJ16"/>
      <c r="BK16"/>
      <c r="BL16"/>
      <c r="BM16"/>
      <c r="BN16"/>
      <c r="BO16"/>
      <c r="BP16"/>
      <c r="BQ16"/>
      <c r="BR16"/>
      <c r="BS16"/>
      <c r="BT16"/>
      <c r="BU16"/>
      <c r="BV16"/>
      <c r="BW16"/>
      <c r="BX16"/>
      <c r="BY16"/>
      <c r="BZ16"/>
      <c r="CA16"/>
    </row>
    <row r="17" spans="2:79" ht="15" thickBot="1" x14ac:dyDescent="0.4">
      <c r="B17" s="54" t="s">
        <v>92</v>
      </c>
      <c r="C17" s="57" t="s">
        <v>46</v>
      </c>
      <c r="D17" s="57">
        <f t="shared" si="1"/>
        <v>12</v>
      </c>
      <c r="E17" s="57" t="b">
        <v>0</v>
      </c>
      <c r="I17" s="59" t="s">
        <v>136</v>
      </c>
      <c r="K17" s="54"/>
      <c r="L17" s="54"/>
      <c r="M17" s="54"/>
      <c r="N17" s="54"/>
      <c r="R17" s="54"/>
      <c r="X17" s="54"/>
      <c r="Y17" s="54"/>
      <c r="Z17" s="54" t="s">
        <v>1788</v>
      </c>
      <c r="AA17" s="54"/>
      <c r="AB17" s="62" t="s">
        <v>47</v>
      </c>
      <c r="AC17" s="63">
        <v>0.68</v>
      </c>
      <c r="AD17" s="63">
        <v>0.15</v>
      </c>
      <c r="AE17" s="64">
        <v>43</v>
      </c>
      <c r="AF17" s="54"/>
      <c r="AG17" s="54"/>
      <c r="AH17" s="54"/>
      <c r="AI17" s="54"/>
      <c r="AK17" s="3"/>
      <c r="AV17"/>
      <c r="BA17"/>
      <c r="BB17"/>
      <c r="BC17"/>
      <c r="BD17"/>
      <c r="BE17"/>
      <c r="BF17"/>
      <c r="BG17"/>
      <c r="BH17"/>
      <c r="BI17"/>
      <c r="BJ17"/>
      <c r="BK17"/>
      <c r="BL17"/>
      <c r="BM17"/>
      <c r="BN17"/>
      <c r="BO17"/>
      <c r="BP17"/>
      <c r="BQ17"/>
      <c r="BR17"/>
      <c r="BS17"/>
      <c r="BT17"/>
      <c r="BU17"/>
      <c r="BV17"/>
      <c r="BW17"/>
      <c r="BX17"/>
      <c r="BY17"/>
      <c r="BZ17"/>
      <c r="CA17"/>
    </row>
    <row r="18" spans="2:79" ht="15" thickBot="1" x14ac:dyDescent="0.4">
      <c r="B18" s="54" t="s">
        <v>93</v>
      </c>
      <c r="C18" s="57" t="s">
        <v>47</v>
      </c>
      <c r="D18" s="57">
        <f t="shared" si="1"/>
        <v>13</v>
      </c>
      <c r="E18" s="57" t="b">
        <v>0</v>
      </c>
      <c r="I18" s="59" t="s">
        <v>122</v>
      </c>
      <c r="K18" s="54"/>
      <c r="L18" s="54"/>
      <c r="M18" s="57"/>
      <c r="N18" s="54"/>
      <c r="R18" s="54"/>
      <c r="X18" s="54"/>
      <c r="Y18" s="54"/>
      <c r="Z18" s="54" t="s">
        <v>1789</v>
      </c>
      <c r="AA18" s="54"/>
      <c r="AB18" s="62" t="s">
        <v>48</v>
      </c>
      <c r="AC18" s="63">
        <v>0.85499999999999998</v>
      </c>
      <c r="AD18" s="63">
        <v>3.2000000000000001E-2</v>
      </c>
      <c r="AE18" s="64">
        <v>859</v>
      </c>
      <c r="AF18" s="54"/>
      <c r="AG18" s="54"/>
      <c r="AH18" s="54"/>
      <c r="AI18" s="54"/>
      <c r="AK18" s="3"/>
      <c r="AV18"/>
      <c r="AX18"/>
      <c r="AY18"/>
      <c r="AZ18"/>
      <c r="BA18"/>
      <c r="BB18"/>
      <c r="BC18"/>
      <c r="BD18"/>
      <c r="BE18"/>
      <c r="BF18"/>
      <c r="BG18"/>
      <c r="BH18"/>
      <c r="BI18"/>
      <c r="BJ18"/>
      <c r="BK18"/>
      <c r="BL18"/>
      <c r="BM18"/>
      <c r="BN18"/>
      <c r="BO18"/>
      <c r="BP18"/>
      <c r="BQ18"/>
      <c r="BR18"/>
      <c r="BS18"/>
      <c r="BT18"/>
      <c r="BU18"/>
      <c r="BV18"/>
      <c r="BW18"/>
      <c r="BX18"/>
      <c r="BY18"/>
      <c r="BZ18"/>
      <c r="CA18"/>
    </row>
    <row r="19" spans="2:79" ht="15" thickBot="1" x14ac:dyDescent="0.4">
      <c r="B19" s="54" t="s">
        <v>94</v>
      </c>
      <c r="C19" s="57" t="s">
        <v>48</v>
      </c>
      <c r="D19" s="57">
        <f t="shared" si="1"/>
        <v>14</v>
      </c>
      <c r="E19" s="57" t="b">
        <v>1</v>
      </c>
      <c r="I19" s="59" t="s">
        <v>118</v>
      </c>
      <c r="K19" s="54"/>
      <c r="L19" s="54"/>
      <c r="M19" s="57"/>
      <c r="N19" s="54"/>
      <c r="R19" s="54"/>
      <c r="X19" s="54"/>
      <c r="Y19" s="54"/>
      <c r="Z19" s="54" t="s">
        <v>1790</v>
      </c>
      <c r="AA19" s="54"/>
      <c r="AB19" s="62" t="s">
        <v>49</v>
      </c>
      <c r="AC19" s="63">
        <v>0.91</v>
      </c>
      <c r="AD19" s="63">
        <v>0.14499999999999999</v>
      </c>
      <c r="AE19" s="64">
        <v>9</v>
      </c>
      <c r="AF19" s="54"/>
      <c r="AG19" s="54"/>
      <c r="AH19" s="54"/>
      <c r="AI19" s="54"/>
      <c r="AK19"/>
      <c r="AV19"/>
      <c r="AX19"/>
      <c r="AY19"/>
      <c r="AZ19"/>
      <c r="BA19"/>
      <c r="BB19"/>
      <c r="BC19"/>
      <c r="BD19"/>
      <c r="BE19"/>
      <c r="BF19"/>
      <c r="BG19"/>
      <c r="BH19"/>
      <c r="BI19"/>
      <c r="BJ19"/>
      <c r="BK19"/>
      <c r="BL19"/>
      <c r="BM19"/>
      <c r="BN19"/>
      <c r="BO19"/>
      <c r="BP19"/>
      <c r="BQ19"/>
      <c r="BR19"/>
      <c r="BS19"/>
      <c r="BT19"/>
      <c r="BU19"/>
      <c r="BV19"/>
      <c r="BW19"/>
      <c r="BX19"/>
      <c r="BY19"/>
      <c r="BZ19"/>
      <c r="CA19"/>
    </row>
    <row r="20" spans="2:79" ht="27" thickBot="1" x14ac:dyDescent="0.4">
      <c r="B20" s="54" t="s">
        <v>95</v>
      </c>
      <c r="C20" s="57" t="s">
        <v>49</v>
      </c>
      <c r="D20" s="57">
        <f t="shared" si="1"/>
        <v>15</v>
      </c>
      <c r="E20" s="57" t="b">
        <v>0</v>
      </c>
      <c r="I20" s="59" t="s">
        <v>204</v>
      </c>
      <c r="K20" s="54"/>
      <c r="L20" s="54"/>
      <c r="M20" s="57"/>
      <c r="N20" s="54"/>
      <c r="R20" s="54"/>
      <c r="X20" s="54"/>
      <c r="Y20" s="54"/>
      <c r="Z20" s="54" t="s">
        <v>226</v>
      </c>
      <c r="AA20" s="54"/>
      <c r="AB20" s="62" t="s">
        <v>50</v>
      </c>
      <c r="AC20" s="63">
        <v>0.89</v>
      </c>
      <c r="AD20" s="63">
        <v>0.245</v>
      </c>
      <c r="AE20" s="64">
        <v>47</v>
      </c>
      <c r="AF20" s="54"/>
      <c r="AG20" s="54"/>
      <c r="AH20" s="54"/>
      <c r="AI20" s="54"/>
      <c r="AK20"/>
      <c r="AV20"/>
      <c r="AX20"/>
      <c r="AY20"/>
      <c r="AZ20"/>
      <c r="BA20"/>
      <c r="BB20"/>
      <c r="BC20"/>
      <c r="BD20"/>
      <c r="BE20"/>
      <c r="BF20"/>
      <c r="BG20"/>
      <c r="BH20"/>
      <c r="BI20"/>
      <c r="BJ20"/>
      <c r="BK20"/>
      <c r="BL20"/>
      <c r="BM20"/>
      <c r="BN20"/>
      <c r="BO20"/>
      <c r="BP20"/>
      <c r="BQ20"/>
      <c r="BR20"/>
      <c r="BS20"/>
      <c r="BT20"/>
      <c r="BU20"/>
      <c r="BV20"/>
      <c r="BW20"/>
      <c r="BX20"/>
      <c r="BY20"/>
      <c r="BZ20"/>
      <c r="CA20"/>
    </row>
    <row r="21" spans="2:79" ht="27" thickBot="1" x14ac:dyDescent="0.4">
      <c r="B21" s="54" t="s">
        <v>96</v>
      </c>
      <c r="C21" s="57" t="s">
        <v>50</v>
      </c>
      <c r="D21" s="57">
        <f t="shared" si="1"/>
        <v>16</v>
      </c>
      <c r="E21" s="57" t="b">
        <v>0</v>
      </c>
      <c r="I21" s="59" t="s">
        <v>115</v>
      </c>
      <c r="K21" s="54"/>
      <c r="L21" s="54"/>
      <c r="M21" s="57"/>
      <c r="N21" s="54"/>
      <c r="R21" s="54"/>
      <c r="X21" s="54"/>
      <c r="Y21" s="54"/>
      <c r="Z21" s="54" t="s">
        <v>1791</v>
      </c>
      <c r="AA21" s="54"/>
      <c r="AB21" s="62" t="s">
        <v>51</v>
      </c>
      <c r="AC21" s="63">
        <v>0.95</v>
      </c>
      <c r="AD21" s="63">
        <v>0.39</v>
      </c>
      <c r="AE21" s="64">
        <v>35</v>
      </c>
      <c r="AF21" s="54"/>
      <c r="AG21" s="54"/>
      <c r="AH21" s="54"/>
      <c r="AI21" s="54"/>
      <c r="AK21"/>
      <c r="AV21"/>
      <c r="AX21"/>
      <c r="AY21"/>
      <c r="AZ21"/>
      <c r="BA21"/>
      <c r="BB21"/>
      <c r="BC21"/>
      <c r="BD21"/>
      <c r="BE21"/>
      <c r="BF21"/>
      <c r="BG21"/>
      <c r="BH21"/>
      <c r="BI21"/>
      <c r="BJ21"/>
      <c r="BK21"/>
      <c r="BL21"/>
      <c r="BM21"/>
      <c r="BN21"/>
      <c r="BO21"/>
      <c r="BP21"/>
      <c r="BQ21"/>
      <c r="BR21"/>
      <c r="BS21"/>
      <c r="BT21"/>
      <c r="BU21"/>
      <c r="BV21"/>
      <c r="BW21"/>
      <c r="BX21"/>
      <c r="BY21"/>
      <c r="BZ21"/>
      <c r="CA21"/>
    </row>
    <row r="22" spans="2:79" ht="15" thickBot="1" x14ac:dyDescent="0.4">
      <c r="B22" s="54" t="s">
        <v>97</v>
      </c>
      <c r="C22" s="57" t="s">
        <v>51</v>
      </c>
      <c r="D22" s="57">
        <f t="shared" si="1"/>
        <v>17</v>
      </c>
      <c r="E22" s="57" t="b">
        <v>0</v>
      </c>
      <c r="I22" s="59" t="s">
        <v>125</v>
      </c>
      <c r="K22" s="54"/>
      <c r="L22" s="57"/>
      <c r="M22" s="57"/>
      <c r="N22" s="54"/>
      <c r="R22" s="54"/>
      <c r="X22" s="54"/>
      <c r="Y22" s="54"/>
      <c r="Z22" s="54" t="s">
        <v>1792</v>
      </c>
      <c r="AA22" s="54"/>
      <c r="AB22" s="62" t="s">
        <v>52</v>
      </c>
      <c r="AC22" s="63">
        <v>0.86</v>
      </c>
      <c r="AD22" s="63">
        <v>0.25</v>
      </c>
      <c r="AE22" s="64">
        <v>40</v>
      </c>
      <c r="AF22" s="54"/>
      <c r="AG22" s="54"/>
      <c r="AH22" s="54"/>
      <c r="AI22" s="54"/>
      <c r="AK22"/>
      <c r="AV22"/>
      <c r="AX22"/>
      <c r="AY22"/>
      <c r="AZ22"/>
      <c r="BA22"/>
      <c r="BB22"/>
      <c r="BC22"/>
      <c r="BD22"/>
      <c r="BE22"/>
      <c r="BF22"/>
      <c r="BG22"/>
      <c r="BH22"/>
      <c r="BI22"/>
      <c r="BJ22"/>
      <c r="BK22"/>
      <c r="BL22"/>
      <c r="BM22"/>
      <c r="BN22"/>
      <c r="BO22"/>
      <c r="BP22"/>
      <c r="BQ22"/>
      <c r="BR22"/>
      <c r="BS22"/>
      <c r="BT22"/>
      <c r="BU22"/>
      <c r="BV22"/>
      <c r="BW22"/>
      <c r="BX22"/>
      <c r="BY22"/>
      <c r="BZ22"/>
      <c r="CA22"/>
    </row>
    <row r="23" spans="2:79" ht="15" thickBot="1" x14ac:dyDescent="0.4">
      <c r="B23" s="54" t="s">
        <v>98</v>
      </c>
      <c r="C23" s="57" t="s">
        <v>52</v>
      </c>
      <c r="D23" s="57">
        <f t="shared" si="1"/>
        <v>18</v>
      </c>
      <c r="E23" s="57" t="b">
        <v>0</v>
      </c>
      <c r="I23" s="59" t="s">
        <v>205</v>
      </c>
      <c r="K23" s="54"/>
      <c r="L23" s="57"/>
      <c r="M23" s="57"/>
      <c r="N23" s="54"/>
      <c r="R23" s="54"/>
      <c r="X23" s="54"/>
      <c r="Y23" s="54"/>
      <c r="Z23" s="54" t="s">
        <v>1793</v>
      </c>
      <c r="AA23" s="54"/>
      <c r="AB23" s="62" t="s">
        <v>53</v>
      </c>
      <c r="AC23" s="63">
        <v>0.8</v>
      </c>
      <c r="AD23" s="63">
        <v>0.245</v>
      </c>
      <c r="AE23" s="64">
        <v>210</v>
      </c>
      <c r="AF23" s="54"/>
      <c r="AG23" s="54"/>
      <c r="AH23" s="54"/>
      <c r="AI23" s="54"/>
      <c r="AK23"/>
      <c r="AV23"/>
      <c r="AX23"/>
      <c r="AY23"/>
      <c r="AZ23"/>
      <c r="BA23"/>
      <c r="BB23"/>
      <c r="BC23"/>
      <c r="BD23"/>
      <c r="BE23"/>
      <c r="BF23"/>
      <c r="BG23"/>
      <c r="BH23"/>
      <c r="BI23"/>
      <c r="BJ23"/>
      <c r="BK23"/>
      <c r="BL23"/>
      <c r="BM23"/>
      <c r="BN23"/>
      <c r="BO23"/>
      <c r="BP23"/>
      <c r="BQ23"/>
      <c r="BR23"/>
      <c r="BS23"/>
      <c r="BT23"/>
      <c r="BU23"/>
      <c r="BV23"/>
      <c r="BW23"/>
      <c r="BX23"/>
      <c r="BY23"/>
      <c r="BZ23"/>
      <c r="CA23"/>
    </row>
    <row r="24" spans="2:79" ht="15" thickBot="1" x14ac:dyDescent="0.4">
      <c r="B24" s="54" t="s">
        <v>99</v>
      </c>
      <c r="C24" s="57" t="s">
        <v>53</v>
      </c>
      <c r="D24" s="57">
        <f t="shared" si="1"/>
        <v>19</v>
      </c>
      <c r="E24" s="57" t="b">
        <v>0</v>
      </c>
      <c r="I24" s="59" t="s">
        <v>206</v>
      </c>
      <c r="K24" s="54"/>
      <c r="L24" s="57"/>
      <c r="M24" s="57"/>
      <c r="N24" s="54"/>
      <c r="R24" s="54"/>
      <c r="X24" s="54"/>
      <c r="Y24" s="54"/>
      <c r="Z24" s="54" t="s">
        <v>227</v>
      </c>
      <c r="AA24" s="54"/>
      <c r="AB24" s="62" t="s">
        <v>54</v>
      </c>
      <c r="AC24" s="63">
        <v>0.7</v>
      </c>
      <c r="AD24" s="63">
        <v>0.152</v>
      </c>
      <c r="AE24" s="64">
        <v>109</v>
      </c>
      <c r="AF24" s="54"/>
      <c r="AG24" s="54"/>
      <c r="AH24" s="54"/>
      <c r="AI24" s="54"/>
      <c r="AK24"/>
      <c r="AV24"/>
      <c r="AX24"/>
      <c r="AY24"/>
      <c r="AZ24"/>
      <c r="BA24"/>
      <c r="BB24"/>
      <c r="BC24"/>
      <c r="BD24"/>
      <c r="BE24"/>
      <c r="BF24"/>
      <c r="BG24"/>
      <c r="BH24"/>
      <c r="BI24"/>
      <c r="BJ24"/>
      <c r="BK24"/>
      <c r="BL24"/>
      <c r="BM24"/>
      <c r="BN24"/>
      <c r="BO24"/>
      <c r="BP24"/>
      <c r="BQ24"/>
      <c r="BR24"/>
      <c r="BS24"/>
      <c r="BT24"/>
      <c r="BU24"/>
      <c r="BV24"/>
      <c r="BW24"/>
      <c r="BX24"/>
      <c r="BY24"/>
      <c r="BZ24"/>
      <c r="CA24"/>
    </row>
    <row r="25" spans="2:79" ht="15" thickBot="1" x14ac:dyDescent="0.4">
      <c r="B25" s="54" t="s">
        <v>100</v>
      </c>
      <c r="C25" s="57" t="s">
        <v>54</v>
      </c>
      <c r="D25" s="57">
        <f t="shared" si="1"/>
        <v>20</v>
      </c>
      <c r="E25" s="57" t="b">
        <v>0</v>
      </c>
      <c r="I25" s="59" t="s">
        <v>207</v>
      </c>
      <c r="K25" s="54"/>
      <c r="L25" s="57"/>
      <c r="M25" s="57"/>
      <c r="N25" s="54"/>
      <c r="R25" s="54"/>
      <c r="X25" s="54"/>
      <c r="Y25" s="54"/>
      <c r="Z25" s="54" t="s">
        <v>292</v>
      </c>
      <c r="AA25" s="54"/>
      <c r="AB25" s="62" t="s">
        <v>55</v>
      </c>
      <c r="AC25" s="63">
        <v>0.627</v>
      </c>
      <c r="AD25" s="63">
        <v>0.03</v>
      </c>
      <c r="AE25" s="64">
        <v>191</v>
      </c>
      <c r="AF25" s="54"/>
      <c r="AG25" s="54"/>
      <c r="AH25" s="54"/>
      <c r="AI25" s="54"/>
      <c r="AK25"/>
      <c r="AV25"/>
      <c r="AX25"/>
      <c r="AY25"/>
      <c r="AZ25"/>
      <c r="BA25"/>
      <c r="BB25"/>
      <c r="BC25"/>
      <c r="BD25"/>
      <c r="BE25"/>
      <c r="BF25"/>
      <c r="BG25"/>
      <c r="BH25"/>
      <c r="BI25"/>
      <c r="BJ25"/>
      <c r="BK25"/>
      <c r="BL25"/>
      <c r="BM25"/>
      <c r="BN25"/>
      <c r="BO25"/>
      <c r="BP25"/>
      <c r="BQ25"/>
      <c r="BR25"/>
      <c r="BS25"/>
      <c r="BT25"/>
      <c r="BU25"/>
      <c r="BV25"/>
      <c r="BW25"/>
      <c r="BX25"/>
      <c r="BY25"/>
      <c r="BZ25"/>
      <c r="CA25"/>
    </row>
    <row r="26" spans="2:79" ht="15" thickBot="1" x14ac:dyDescent="0.4">
      <c r="B26" s="54" t="s">
        <v>101</v>
      </c>
      <c r="C26" s="57" t="s">
        <v>55</v>
      </c>
      <c r="D26" s="57">
        <f t="shared" si="1"/>
        <v>21</v>
      </c>
      <c r="E26" s="57" t="b">
        <v>0</v>
      </c>
      <c r="I26" s="59" t="s">
        <v>119</v>
      </c>
      <c r="K26" s="54"/>
      <c r="L26" s="57"/>
      <c r="M26" s="57"/>
      <c r="N26" s="54"/>
      <c r="R26" s="54"/>
      <c r="X26" s="54"/>
      <c r="Y26" s="54"/>
      <c r="Z26" s="54" t="s">
        <v>1794</v>
      </c>
      <c r="AA26" s="54"/>
      <c r="AB26" s="62" t="s">
        <v>56</v>
      </c>
      <c r="AC26" s="63">
        <v>0.80600000000000005</v>
      </c>
      <c r="AD26" s="63">
        <v>0.24099999999999999</v>
      </c>
      <c r="AE26" s="64">
        <v>702</v>
      </c>
      <c r="AF26" s="54"/>
      <c r="AG26" s="54"/>
      <c r="AH26" s="54"/>
      <c r="AI26" s="54"/>
      <c r="AK26"/>
      <c r="AV26"/>
      <c r="AX26"/>
      <c r="AY26"/>
      <c r="AZ26"/>
      <c r="BA26"/>
      <c r="BB26"/>
      <c r="BC26"/>
      <c r="BD26"/>
      <c r="BE26"/>
      <c r="BF26"/>
      <c r="BG26"/>
      <c r="BH26"/>
      <c r="BI26"/>
      <c r="BJ26"/>
      <c r="BK26"/>
      <c r="BL26"/>
      <c r="BM26"/>
      <c r="BN26"/>
      <c r="BO26"/>
      <c r="BP26"/>
      <c r="BQ26"/>
      <c r="BR26"/>
      <c r="BS26"/>
      <c r="BT26"/>
      <c r="BU26"/>
      <c r="BV26"/>
      <c r="BW26"/>
      <c r="BX26"/>
      <c r="BY26"/>
      <c r="BZ26"/>
      <c r="CA26"/>
    </row>
    <row r="27" spans="2:79" ht="15" thickBot="1" x14ac:dyDescent="0.4">
      <c r="B27" s="54" t="s">
        <v>102</v>
      </c>
      <c r="C27" s="57" t="s">
        <v>56</v>
      </c>
      <c r="D27" s="57">
        <f t="shared" si="1"/>
        <v>22</v>
      </c>
      <c r="E27" s="57" t="b">
        <v>0</v>
      </c>
      <c r="I27" s="59" t="s">
        <v>110</v>
      </c>
      <c r="K27" s="54"/>
      <c r="L27" s="57"/>
      <c r="M27" s="57"/>
      <c r="N27" s="54"/>
      <c r="R27" s="54"/>
      <c r="X27" s="54"/>
      <c r="Y27" s="54"/>
      <c r="Z27" s="54" t="s">
        <v>1795</v>
      </c>
      <c r="AA27" s="54"/>
      <c r="AB27" s="62" t="s">
        <v>57</v>
      </c>
      <c r="AC27" s="63">
        <v>0.9</v>
      </c>
      <c r="AD27" s="63">
        <v>6.3E-2</v>
      </c>
      <c r="AE27" s="64">
        <v>1277</v>
      </c>
      <c r="AF27" s="54"/>
      <c r="AG27" s="54"/>
      <c r="AH27" s="54"/>
      <c r="AI27" s="54"/>
      <c r="AK27"/>
      <c r="AV27"/>
      <c r="AX27"/>
      <c r="AY27"/>
      <c r="AZ27"/>
      <c r="BA27"/>
      <c r="BB27"/>
      <c r="BC27"/>
      <c r="BD27"/>
      <c r="BE27"/>
      <c r="BF27"/>
      <c r="BG27"/>
      <c r="BH27"/>
      <c r="BI27"/>
      <c r="BJ27"/>
      <c r="BK27"/>
      <c r="BL27"/>
      <c r="BM27"/>
      <c r="BN27"/>
      <c r="BO27"/>
      <c r="BP27"/>
      <c r="BQ27"/>
      <c r="BR27"/>
      <c r="BS27"/>
      <c r="BT27"/>
      <c r="BU27"/>
      <c r="BV27"/>
      <c r="BW27"/>
      <c r="BX27"/>
      <c r="BY27"/>
      <c r="BZ27"/>
      <c r="CA27"/>
    </row>
    <row r="28" spans="2:79" ht="27" thickBot="1" x14ac:dyDescent="0.4">
      <c r="B28" s="54" t="s">
        <v>12</v>
      </c>
      <c r="C28" s="57" t="s">
        <v>57</v>
      </c>
      <c r="D28" s="57">
        <f t="shared" si="1"/>
        <v>23</v>
      </c>
      <c r="E28" s="57" t="b">
        <v>1</v>
      </c>
      <c r="I28" s="59" t="s">
        <v>27</v>
      </c>
      <c r="K28" s="54"/>
      <c r="L28" s="57"/>
      <c r="M28" s="57"/>
      <c r="N28" s="54"/>
      <c r="R28" s="54"/>
      <c r="X28" s="54"/>
      <c r="Y28" s="54"/>
      <c r="Z28" s="54" t="s">
        <v>1796</v>
      </c>
      <c r="AA28" s="54"/>
      <c r="AB28" s="62" t="s">
        <v>58</v>
      </c>
      <c r="AC28" s="63">
        <v>0.92</v>
      </c>
      <c r="AD28" s="63">
        <v>0.20499999999999999</v>
      </c>
      <c r="AE28" s="64">
        <v>710</v>
      </c>
      <c r="AF28" s="54"/>
      <c r="AG28" s="54"/>
      <c r="AH28" s="54"/>
      <c r="AI28" s="54"/>
      <c r="AK28"/>
      <c r="AV28"/>
      <c r="AX28"/>
      <c r="AY28"/>
      <c r="AZ28"/>
      <c r="BA28"/>
      <c r="BB28"/>
      <c r="BC28"/>
      <c r="BD28"/>
      <c r="BE28"/>
      <c r="BF28"/>
      <c r="BG28"/>
      <c r="BH28"/>
      <c r="BI28"/>
      <c r="BJ28"/>
      <c r="BK28"/>
      <c r="BL28"/>
      <c r="BM28"/>
      <c r="BN28"/>
      <c r="BO28"/>
      <c r="BP28"/>
      <c r="BQ28"/>
      <c r="BR28"/>
      <c r="BS28"/>
      <c r="BT28"/>
      <c r="BU28"/>
      <c r="BV28"/>
      <c r="BW28"/>
      <c r="BX28"/>
      <c r="BY28"/>
      <c r="BZ28"/>
      <c r="CA28"/>
    </row>
    <row r="29" spans="2:79" ht="15" thickBot="1" x14ac:dyDescent="0.4">
      <c r="B29" s="54" t="s">
        <v>103</v>
      </c>
      <c r="C29" s="57" t="s">
        <v>58</v>
      </c>
      <c r="D29" s="57">
        <f t="shared" si="1"/>
        <v>24</v>
      </c>
      <c r="E29" s="57" t="b">
        <v>1</v>
      </c>
      <c r="I29" s="59" t="s">
        <v>117</v>
      </c>
      <c r="K29" s="54"/>
      <c r="L29" s="57"/>
      <c r="M29" s="57"/>
      <c r="N29" s="54"/>
      <c r="R29" s="54"/>
      <c r="X29" s="54"/>
      <c r="Y29" s="54"/>
      <c r="Z29" s="54" t="s">
        <v>1797</v>
      </c>
      <c r="AA29" s="54"/>
      <c r="AB29" s="62" t="s">
        <v>59</v>
      </c>
      <c r="AC29" s="63">
        <v>0.8</v>
      </c>
      <c r="AD29" s="63">
        <v>0.153</v>
      </c>
      <c r="AE29" s="64">
        <v>349</v>
      </c>
      <c r="AF29" s="54"/>
      <c r="AG29" s="54"/>
      <c r="AH29" s="54"/>
      <c r="AI29" s="54"/>
      <c r="AK29"/>
      <c r="AV29"/>
      <c r="AX29"/>
      <c r="AY29"/>
      <c r="AZ29"/>
      <c r="BA29"/>
      <c r="BB29"/>
      <c r="BC29"/>
      <c r="BD29"/>
      <c r="BE29"/>
      <c r="BF29"/>
      <c r="BG29"/>
      <c r="BH29"/>
      <c r="BI29"/>
      <c r="BJ29"/>
      <c r="BK29"/>
      <c r="BL29"/>
      <c r="BM29"/>
      <c r="BN29"/>
      <c r="BO29"/>
      <c r="BP29"/>
      <c r="BQ29"/>
      <c r="BR29"/>
      <c r="BS29"/>
      <c r="BT29"/>
      <c r="BU29"/>
      <c r="BV29"/>
      <c r="BW29"/>
      <c r="BX29"/>
      <c r="BY29"/>
      <c r="BZ29"/>
      <c r="CA29"/>
    </row>
    <row r="30" spans="2:79" ht="15" thickBot="1" x14ac:dyDescent="0.4">
      <c r="B30" s="54" t="s">
        <v>104</v>
      </c>
      <c r="C30" s="57" t="s">
        <v>59</v>
      </c>
      <c r="D30" s="57">
        <f t="shared" si="1"/>
        <v>25</v>
      </c>
      <c r="E30" s="57" t="b">
        <v>1</v>
      </c>
      <c r="I30" s="59" t="s">
        <v>124</v>
      </c>
      <c r="K30" s="54"/>
      <c r="L30" s="57"/>
      <c r="M30" s="57"/>
      <c r="N30" s="54"/>
      <c r="R30" s="54"/>
      <c r="X30" s="54"/>
      <c r="Y30" s="54"/>
      <c r="Z30" s="54" t="s">
        <v>1798</v>
      </c>
      <c r="AA30" s="54"/>
      <c r="AB30" s="62" t="s">
        <v>196</v>
      </c>
      <c r="AC30" s="63">
        <v>0.71499999999999997</v>
      </c>
      <c r="AD30" s="63">
        <v>0.17199999999999999</v>
      </c>
      <c r="AE30" s="64">
        <v>2351</v>
      </c>
      <c r="AF30" s="54"/>
      <c r="AG30" s="54"/>
      <c r="AH30" s="54"/>
      <c r="AI30" s="54"/>
      <c r="AK30"/>
      <c r="AV30"/>
      <c r="AX30"/>
      <c r="AY30"/>
      <c r="AZ30"/>
      <c r="BA30"/>
      <c r="BB30"/>
      <c r="BC30"/>
      <c r="BD30"/>
      <c r="BE30"/>
      <c r="BF30"/>
      <c r="BG30"/>
      <c r="BH30"/>
      <c r="BI30"/>
      <c r="BJ30"/>
      <c r="BK30"/>
      <c r="BL30"/>
      <c r="BM30"/>
      <c r="BN30"/>
      <c r="BO30"/>
      <c r="BP30"/>
      <c r="BQ30"/>
      <c r="BR30"/>
      <c r="BS30"/>
      <c r="BT30"/>
      <c r="BU30"/>
      <c r="BV30"/>
      <c r="BW30"/>
      <c r="BX30"/>
      <c r="BY30"/>
      <c r="BZ30"/>
      <c r="CA30"/>
    </row>
    <row r="31" spans="2:79" ht="15" thickBot="1" x14ac:dyDescent="0.4">
      <c r="B31" s="54" t="s">
        <v>252</v>
      </c>
      <c r="C31" s="57" t="s">
        <v>196</v>
      </c>
      <c r="D31" s="57">
        <f t="shared" si="1"/>
        <v>26</v>
      </c>
      <c r="E31" s="57" t="b">
        <v>1</v>
      </c>
      <c r="I31" s="59" t="s">
        <v>29</v>
      </c>
      <c r="K31" s="54"/>
      <c r="L31" s="57"/>
      <c r="M31" s="57"/>
      <c r="N31" s="54"/>
      <c r="R31" s="54"/>
      <c r="X31" s="54"/>
      <c r="Y31" s="54"/>
      <c r="Z31" s="54" t="s">
        <v>1799</v>
      </c>
      <c r="AA31" s="54"/>
      <c r="AB31" s="62" t="s">
        <v>60</v>
      </c>
      <c r="AC31" s="63">
        <v>0.72499999999999998</v>
      </c>
      <c r="AD31" s="63">
        <v>9.6000000000000002E-2</v>
      </c>
      <c r="AE31" s="64">
        <v>3053</v>
      </c>
      <c r="AF31" s="54"/>
      <c r="AG31" s="54"/>
      <c r="AH31" s="54"/>
      <c r="AI31" s="54"/>
      <c r="AK31"/>
      <c r="AV31"/>
      <c r="AX31"/>
      <c r="AY31"/>
      <c r="AZ31"/>
      <c r="BA31"/>
      <c r="BB31"/>
      <c r="BC31"/>
      <c r="BD31"/>
      <c r="BE31"/>
      <c r="BF31"/>
      <c r="BG31"/>
      <c r="BH31"/>
      <c r="BI31"/>
      <c r="BJ31"/>
      <c r="BK31"/>
      <c r="BL31"/>
      <c r="BM31"/>
      <c r="BN31"/>
      <c r="BO31"/>
      <c r="BP31"/>
      <c r="BQ31"/>
      <c r="BR31"/>
      <c r="BS31"/>
      <c r="BT31"/>
      <c r="BU31"/>
      <c r="BV31"/>
      <c r="BW31"/>
      <c r="BX31"/>
      <c r="BY31"/>
      <c r="BZ31"/>
      <c r="CA31"/>
    </row>
    <row r="32" spans="2:79" ht="15" thickBot="1" x14ac:dyDescent="0.4">
      <c r="B32" s="54" t="s">
        <v>250</v>
      </c>
      <c r="C32" s="57" t="s">
        <v>60</v>
      </c>
      <c r="D32" s="57">
        <f t="shared" si="1"/>
        <v>27</v>
      </c>
      <c r="E32" s="57" t="b">
        <v>1</v>
      </c>
      <c r="I32" s="59" t="s">
        <v>33</v>
      </c>
      <c r="K32" s="54"/>
      <c r="L32" s="57"/>
      <c r="M32" s="57"/>
      <c r="N32" s="54"/>
      <c r="R32" s="54"/>
      <c r="X32" s="54"/>
      <c r="Y32" s="54"/>
      <c r="Z32" s="54" t="s">
        <v>1800</v>
      </c>
      <c r="AA32" s="54"/>
      <c r="AB32" s="62" t="s">
        <v>61</v>
      </c>
      <c r="AC32" s="63">
        <v>0.73699999999999999</v>
      </c>
      <c r="AD32" s="63">
        <v>6.6000000000000003E-2</v>
      </c>
      <c r="AE32" s="64">
        <v>586</v>
      </c>
      <c r="AF32" s="54"/>
      <c r="AG32" s="54"/>
      <c r="AH32" s="54"/>
      <c r="AI32" s="54"/>
      <c r="AK32"/>
      <c r="AV32"/>
      <c r="AX32"/>
      <c r="AY32"/>
      <c r="AZ32"/>
      <c r="BA32"/>
      <c r="BB32"/>
      <c r="BC32"/>
      <c r="BD32"/>
      <c r="BE32"/>
      <c r="BF32"/>
      <c r="BG32"/>
      <c r="BH32"/>
      <c r="BI32"/>
      <c r="BJ32"/>
      <c r="BK32"/>
      <c r="BL32"/>
      <c r="BM32"/>
      <c r="BN32"/>
      <c r="BO32"/>
      <c r="BP32"/>
      <c r="BQ32"/>
      <c r="BR32"/>
      <c r="BS32"/>
      <c r="BT32"/>
      <c r="BU32"/>
      <c r="BV32"/>
      <c r="BW32"/>
      <c r="BX32"/>
      <c r="BY32"/>
      <c r="BZ32"/>
      <c r="CA32"/>
    </row>
    <row r="33" spans="2:80" ht="15" thickBot="1" x14ac:dyDescent="0.4">
      <c r="B33" s="54" t="s">
        <v>251</v>
      </c>
      <c r="C33" s="57" t="s">
        <v>61</v>
      </c>
      <c r="D33" s="57">
        <f t="shared" si="1"/>
        <v>28</v>
      </c>
      <c r="E33" s="57" t="b">
        <v>1</v>
      </c>
      <c r="I33" s="59" t="s">
        <v>135</v>
      </c>
      <c r="K33" s="54"/>
      <c r="L33" s="57"/>
      <c r="M33" s="57"/>
      <c r="N33" s="54"/>
      <c r="R33" s="54"/>
      <c r="X33" s="54"/>
      <c r="Y33" s="57"/>
      <c r="Z33" s="54" t="s">
        <v>1801</v>
      </c>
      <c r="AA33" s="54"/>
      <c r="AB33" s="54"/>
      <c r="AC33" s="54"/>
      <c r="AD33" s="54"/>
      <c r="AE33" s="54"/>
      <c r="AF33" s="54"/>
      <c r="AG33" s="54"/>
      <c r="AH33" s="54"/>
      <c r="AI33" s="54"/>
      <c r="AX33"/>
      <c r="AY33"/>
      <c r="AZ33"/>
      <c r="BA33"/>
      <c r="BB33"/>
      <c r="BC33"/>
      <c r="BD33"/>
      <c r="BE33"/>
      <c r="BF33"/>
      <c r="BG33"/>
      <c r="BH33"/>
      <c r="BI33"/>
      <c r="BJ33"/>
      <c r="BK33"/>
      <c r="BL33"/>
      <c r="BM33"/>
      <c r="BN33"/>
      <c r="BO33"/>
      <c r="BP33"/>
      <c r="BQ33"/>
      <c r="BR33"/>
      <c r="BS33"/>
      <c r="BT33"/>
      <c r="BU33"/>
      <c r="BV33"/>
      <c r="BW33"/>
      <c r="BX33"/>
      <c r="BY33"/>
      <c r="BZ33"/>
      <c r="CA33"/>
    </row>
    <row r="34" spans="2:80" ht="15" thickBot="1" x14ac:dyDescent="0.4">
      <c r="B34" s="54"/>
      <c r="C34" s="57"/>
      <c r="D34" s="57"/>
      <c r="E34" s="57"/>
      <c r="I34" s="59" t="s">
        <v>129</v>
      </c>
      <c r="K34" s="54"/>
      <c r="L34" s="57"/>
      <c r="M34" s="57"/>
      <c r="N34" s="54"/>
      <c r="R34" s="54"/>
      <c r="S34" s="54"/>
      <c r="T34" s="57"/>
      <c r="U34" s="57"/>
      <c r="V34" s="57"/>
      <c r="W34" s="57"/>
      <c r="X34" s="54"/>
      <c r="Y34" s="54"/>
      <c r="Z34" s="54" t="s">
        <v>1802</v>
      </c>
      <c r="AA34" s="54"/>
      <c r="AB34" s="54"/>
      <c r="AC34" s="54"/>
      <c r="AD34" s="54"/>
      <c r="AE34" s="54"/>
      <c r="AF34" s="54"/>
      <c r="AG34" s="54"/>
      <c r="AH34" s="54"/>
      <c r="AI34" s="54"/>
    </row>
    <row r="35" spans="2:80" ht="15" thickBot="1" x14ac:dyDescent="0.4">
      <c r="I35" s="59" t="s">
        <v>132</v>
      </c>
      <c r="K35" s="54"/>
      <c r="L35" s="57"/>
      <c r="M35" s="57"/>
      <c r="N35" s="54"/>
      <c r="R35" s="54"/>
      <c r="S35" s="54"/>
      <c r="T35" s="57"/>
      <c r="U35" s="57"/>
      <c r="V35" s="57"/>
      <c r="W35" s="57"/>
      <c r="X35" s="54"/>
      <c r="Y35" s="54"/>
      <c r="Z35" s="54" t="s">
        <v>1803</v>
      </c>
      <c r="AA35" s="54"/>
      <c r="AB35" s="54"/>
      <c r="AC35" s="54"/>
      <c r="AD35" s="54"/>
      <c r="AE35" s="54"/>
      <c r="AF35" s="54"/>
      <c r="AG35" s="54"/>
      <c r="AH35" s="54"/>
      <c r="AI35" s="54"/>
    </row>
    <row r="36" spans="2:80" ht="15" thickBot="1" x14ac:dyDescent="0.4">
      <c r="I36" s="59" t="s">
        <v>24</v>
      </c>
      <c r="K36" s="54"/>
      <c r="L36" s="57"/>
      <c r="M36" s="57"/>
      <c r="N36" s="54"/>
      <c r="R36" s="54"/>
      <c r="S36" s="54"/>
      <c r="T36" s="57"/>
      <c r="U36" s="57"/>
      <c r="V36" s="57"/>
      <c r="W36" s="57"/>
      <c r="X36" s="54"/>
      <c r="Y36" s="54"/>
      <c r="Z36" s="54" t="s">
        <v>1804</v>
      </c>
      <c r="AA36" s="54"/>
      <c r="AB36" s="54"/>
      <c r="AC36" s="54"/>
      <c r="AD36" s="54"/>
      <c r="AE36" s="54"/>
      <c r="AF36" s="54"/>
      <c r="AG36" s="54"/>
      <c r="AH36" s="54"/>
      <c r="AI36" s="54"/>
    </row>
    <row r="37" spans="2:80" ht="15" thickBot="1" x14ac:dyDescent="0.4">
      <c r="I37" s="59" t="s">
        <v>114</v>
      </c>
      <c r="K37" s="54"/>
      <c r="L37" s="57"/>
      <c r="M37" s="57"/>
      <c r="N37" s="54"/>
      <c r="R37" s="54"/>
      <c r="S37" s="54"/>
      <c r="T37" s="57"/>
      <c r="U37" s="57"/>
      <c r="V37" s="57"/>
      <c r="W37" s="57"/>
      <c r="X37" s="54"/>
      <c r="Y37" s="54"/>
      <c r="Z37" s="54" t="s">
        <v>1805</v>
      </c>
      <c r="AA37" s="54"/>
      <c r="AB37" s="54"/>
      <c r="AC37" s="54"/>
      <c r="AD37" s="54"/>
      <c r="AE37" s="54"/>
      <c r="AF37" s="54"/>
      <c r="AG37" s="54"/>
      <c r="AH37" s="54"/>
      <c r="AI37" s="54"/>
    </row>
    <row r="38" spans="2:80" ht="15" thickBot="1" x14ac:dyDescent="0.4">
      <c r="I38" s="59" t="s">
        <v>123</v>
      </c>
      <c r="K38" s="54"/>
      <c r="L38" s="57"/>
      <c r="M38" s="57"/>
      <c r="N38" s="54"/>
      <c r="R38" s="54"/>
      <c r="S38" s="54"/>
      <c r="T38" s="57"/>
      <c r="U38" s="57"/>
      <c r="V38" s="57"/>
      <c r="W38" s="57"/>
      <c r="X38" s="54"/>
      <c r="Y38" s="54"/>
      <c r="Z38" s="54" t="s">
        <v>1806</v>
      </c>
      <c r="AA38" s="54"/>
      <c r="AB38" s="54"/>
      <c r="AC38" s="54"/>
      <c r="AD38" s="54"/>
      <c r="AE38" s="54"/>
      <c r="AF38" s="54"/>
      <c r="AG38" s="54"/>
      <c r="AH38" s="54"/>
      <c r="AI38" s="54"/>
    </row>
    <row r="39" spans="2:80" ht="15" thickBot="1" x14ac:dyDescent="0.4">
      <c r="I39" s="59" t="s">
        <v>120</v>
      </c>
      <c r="K39" s="54"/>
      <c r="L39" s="57"/>
      <c r="M39" s="57"/>
      <c r="N39" s="54"/>
      <c r="R39" s="54"/>
      <c r="S39" s="54"/>
      <c r="T39" s="57"/>
      <c r="U39" s="57"/>
      <c r="V39" s="57"/>
      <c r="W39" s="57"/>
      <c r="X39" s="54"/>
      <c r="Y39" s="54"/>
      <c r="Z39" s="54" t="s">
        <v>1807</v>
      </c>
      <c r="AA39" s="54"/>
      <c r="AB39" s="54"/>
      <c r="AC39" s="54"/>
      <c r="AD39" s="54"/>
      <c r="AE39" s="54"/>
      <c r="AF39" s="54"/>
      <c r="AG39" s="54"/>
      <c r="AH39" s="54"/>
      <c r="AI39" s="54"/>
    </row>
    <row r="40" spans="2:80" ht="15" thickBot="1" x14ac:dyDescent="0.4">
      <c r="I40" s="59" t="s">
        <v>19</v>
      </c>
      <c r="K40" s="54"/>
      <c r="L40" s="57"/>
      <c r="M40" s="57"/>
      <c r="N40" s="54"/>
      <c r="R40" s="54"/>
      <c r="S40" s="54"/>
      <c r="T40" s="57"/>
      <c r="U40" s="57"/>
      <c r="V40" s="57"/>
      <c r="W40" s="57"/>
      <c r="X40" s="54"/>
      <c r="Y40" s="54"/>
      <c r="Z40" s="54" t="s">
        <v>1808</v>
      </c>
      <c r="AA40" s="54"/>
      <c r="AB40" s="54"/>
      <c r="AC40" s="54"/>
      <c r="AD40" s="54"/>
      <c r="AE40" s="54"/>
      <c r="AF40" s="54"/>
      <c r="AG40" s="54"/>
      <c r="AH40" s="54"/>
      <c r="AI40" s="54"/>
    </row>
    <row r="41" spans="2:80" ht="15" thickBot="1" x14ac:dyDescent="0.4">
      <c r="I41" s="59" t="s">
        <v>131</v>
      </c>
      <c r="K41" s="54"/>
      <c r="L41" s="57"/>
      <c r="M41" s="57"/>
      <c r="N41" s="54"/>
      <c r="R41" s="54"/>
      <c r="S41" s="54"/>
      <c r="T41" s="57"/>
      <c r="U41" s="57"/>
      <c r="V41" s="57"/>
      <c r="W41" s="57"/>
      <c r="X41" s="54"/>
      <c r="Y41" s="54"/>
      <c r="Z41" s="54" t="s">
        <v>1809</v>
      </c>
      <c r="AA41" s="54"/>
      <c r="AB41" s="54"/>
      <c r="AC41" s="54"/>
      <c r="AD41" s="54"/>
      <c r="AE41" s="54"/>
      <c r="AF41" s="54"/>
      <c r="AG41" s="54"/>
      <c r="AH41" s="54"/>
      <c r="AI41" s="54"/>
    </row>
    <row r="42" spans="2:80" ht="15" thickBot="1" x14ac:dyDescent="0.4">
      <c r="I42" s="59" t="s">
        <v>107</v>
      </c>
      <c r="K42" s="54"/>
      <c r="L42" s="57"/>
      <c r="M42" s="57"/>
      <c r="N42" s="54"/>
      <c r="R42" s="54"/>
      <c r="S42" s="54"/>
      <c r="T42" s="57"/>
      <c r="U42" s="57"/>
      <c r="V42" s="57"/>
      <c r="W42" s="57"/>
      <c r="X42" s="54"/>
      <c r="Y42" s="54"/>
      <c r="Z42" s="54" t="s">
        <v>1810</v>
      </c>
      <c r="AA42" s="54"/>
      <c r="AB42" s="54"/>
      <c r="AC42" s="54"/>
      <c r="AD42" s="54"/>
      <c r="AE42" s="54"/>
      <c r="AF42" s="54"/>
      <c r="AG42" s="54"/>
      <c r="AH42" s="54"/>
      <c r="AI42" s="54"/>
    </row>
    <row r="43" spans="2:80" ht="15" thickBot="1" x14ac:dyDescent="0.4">
      <c r="I43" s="59" t="s">
        <v>128</v>
      </c>
      <c r="K43" s="54"/>
      <c r="L43" s="57"/>
      <c r="M43" s="57"/>
      <c r="N43" s="54"/>
      <c r="R43" s="54"/>
      <c r="S43" s="54"/>
      <c r="T43" s="57"/>
      <c r="U43" s="57"/>
      <c r="V43" s="57"/>
      <c r="W43" s="57"/>
      <c r="X43" s="54"/>
      <c r="Y43" s="54"/>
      <c r="Z43" s="54" t="s">
        <v>1811</v>
      </c>
      <c r="AA43" s="54"/>
      <c r="AB43" s="54"/>
      <c r="AC43" s="54"/>
      <c r="AD43" s="54"/>
      <c r="AE43" s="54"/>
      <c r="AF43" s="54"/>
      <c r="AG43" s="54"/>
      <c r="AH43" s="54"/>
      <c r="AI43" s="54"/>
    </row>
    <row r="44" spans="2:80" ht="15" thickBot="1" x14ac:dyDescent="0.4">
      <c r="I44" s="59" t="s">
        <v>140</v>
      </c>
      <c r="K44" s="54"/>
      <c r="L44" s="57"/>
      <c r="M44" s="57"/>
      <c r="N44" s="54"/>
      <c r="R44" s="54"/>
      <c r="S44" s="54"/>
      <c r="T44" s="57"/>
      <c r="U44" s="57"/>
      <c r="V44" s="57"/>
      <c r="W44" s="57"/>
      <c r="X44" s="54"/>
      <c r="Y44" s="54"/>
      <c r="Z44" s="54" t="s">
        <v>1812</v>
      </c>
      <c r="AA44" s="54"/>
      <c r="AB44" s="54"/>
      <c r="AC44" s="54"/>
      <c r="AD44" s="54"/>
      <c r="AE44" s="54"/>
      <c r="AF44" s="54"/>
      <c r="AG44" s="54"/>
      <c r="AH44" s="54"/>
      <c r="AI44" s="54"/>
    </row>
    <row r="45" spans="2:80" ht="15" thickBot="1" x14ac:dyDescent="0.4">
      <c r="I45" s="59" t="s">
        <v>130</v>
      </c>
      <c r="K45" s="54"/>
      <c r="L45" s="57"/>
      <c r="M45" s="57"/>
      <c r="N45" s="54"/>
      <c r="R45" s="54"/>
      <c r="S45" s="54"/>
      <c r="T45" s="57"/>
      <c r="U45" s="57"/>
      <c r="V45" s="57"/>
      <c r="W45" s="57"/>
      <c r="X45" s="54"/>
      <c r="Y45" s="54"/>
      <c r="Z45" s="54" t="s">
        <v>1813</v>
      </c>
      <c r="AA45" s="54"/>
      <c r="AB45" s="54"/>
      <c r="AC45" s="54"/>
      <c r="AD45" s="54"/>
      <c r="AE45" s="54"/>
      <c r="AF45" s="54"/>
      <c r="AG45" s="54"/>
      <c r="AH45" s="54"/>
      <c r="AI45" s="54"/>
    </row>
    <row r="46" spans="2:80" ht="15" thickBot="1" x14ac:dyDescent="0.4">
      <c r="I46" s="59" t="s">
        <v>138</v>
      </c>
      <c r="K46" s="54"/>
      <c r="L46" s="57"/>
      <c r="M46" s="57"/>
      <c r="N46" s="54"/>
      <c r="R46" s="54"/>
      <c r="S46" s="54"/>
      <c r="T46" s="57"/>
      <c r="U46" s="57"/>
      <c r="V46" s="57"/>
      <c r="W46" s="57"/>
      <c r="X46" s="54"/>
      <c r="Y46" s="54"/>
      <c r="Z46" s="54"/>
      <c r="AA46" s="54"/>
      <c r="AB46" s="54"/>
      <c r="AC46" s="54"/>
      <c r="AD46" s="54"/>
      <c r="AE46" s="54"/>
      <c r="AF46" s="54"/>
      <c r="AG46" s="54"/>
      <c r="AH46" s="54"/>
      <c r="AI46" s="54"/>
      <c r="AK46" s="302" t="s">
        <v>1847</v>
      </c>
    </row>
    <row r="47" spans="2:80" ht="15" thickBot="1" x14ac:dyDescent="0.4">
      <c r="I47" s="59" t="s">
        <v>116</v>
      </c>
      <c r="K47" s="54"/>
      <c r="L47" s="57"/>
      <c r="M47" s="57"/>
      <c r="N47" s="54"/>
      <c r="R47" s="54"/>
      <c r="S47" s="54"/>
      <c r="T47" s="57"/>
      <c r="U47" s="57"/>
      <c r="V47" s="57"/>
      <c r="W47" s="57"/>
      <c r="X47" s="54"/>
      <c r="Y47" s="54"/>
      <c r="Z47" s="54"/>
      <c r="AA47" s="54"/>
      <c r="AB47" s="54"/>
      <c r="AC47" s="54"/>
      <c r="AD47" s="54"/>
      <c r="AE47" s="54"/>
      <c r="AF47" s="54"/>
      <c r="AG47" s="54"/>
      <c r="AH47" s="54"/>
      <c r="AI47" s="54"/>
      <c r="AK47" s="301" t="s">
        <v>34</v>
      </c>
      <c r="AL47" s="311" t="s">
        <v>69</v>
      </c>
      <c r="AM47" s="312" t="s">
        <v>72</v>
      </c>
      <c r="AN47" s="312" t="s">
        <v>1824</v>
      </c>
      <c r="AO47" s="312" t="s">
        <v>1825</v>
      </c>
      <c r="AP47" s="312" t="s">
        <v>74</v>
      </c>
      <c r="AQ47" s="312" t="s">
        <v>76</v>
      </c>
      <c r="AR47" s="312" t="s">
        <v>78</v>
      </c>
      <c r="AS47" s="312" t="s">
        <v>80</v>
      </c>
      <c r="AT47" s="312" t="s">
        <v>85</v>
      </c>
      <c r="AU47" s="312" t="s">
        <v>1833</v>
      </c>
      <c r="AV47" s="312" t="s">
        <v>1835</v>
      </c>
      <c r="AW47" s="312" t="s">
        <v>1834</v>
      </c>
      <c r="AX47" s="312" t="s">
        <v>87</v>
      </c>
      <c r="AY47" s="312" t="s">
        <v>89</v>
      </c>
      <c r="AZ47" s="312" t="s">
        <v>1848</v>
      </c>
      <c r="BA47" s="312" t="s">
        <v>1849</v>
      </c>
      <c r="BB47" s="312" t="s">
        <v>1850</v>
      </c>
      <c r="BC47" s="312" t="s">
        <v>1851</v>
      </c>
      <c r="BD47" s="312" t="s">
        <v>1852</v>
      </c>
      <c r="BE47" s="312" t="s">
        <v>1863</v>
      </c>
      <c r="BF47" s="312" t="s">
        <v>1853</v>
      </c>
      <c r="BG47" s="312" t="s">
        <v>1864</v>
      </c>
      <c r="BH47" s="312" t="s">
        <v>1865</v>
      </c>
      <c r="BI47" s="312" t="s">
        <v>1836</v>
      </c>
      <c r="BJ47" s="312" t="s">
        <v>1854</v>
      </c>
      <c r="BK47" s="312" t="s">
        <v>1855</v>
      </c>
      <c r="BL47" s="312" t="s">
        <v>1857</v>
      </c>
      <c r="BM47" s="312" t="s">
        <v>1856</v>
      </c>
      <c r="BN47" s="312" t="s">
        <v>1837</v>
      </c>
      <c r="BO47" s="312" t="s">
        <v>1838</v>
      </c>
      <c r="BP47" s="312" t="s">
        <v>1839</v>
      </c>
      <c r="BQ47" s="312" t="s">
        <v>1840</v>
      </c>
      <c r="BR47" s="312" t="s">
        <v>1841</v>
      </c>
      <c r="BS47" s="312" t="s">
        <v>1842</v>
      </c>
      <c r="BT47" s="312" t="s">
        <v>1858</v>
      </c>
      <c r="BU47" s="312" t="s">
        <v>1859</v>
      </c>
      <c r="BV47" s="312" t="s">
        <v>1860</v>
      </c>
      <c r="BW47" s="312" t="s">
        <v>1861</v>
      </c>
      <c r="BX47" s="312" t="s">
        <v>1862</v>
      </c>
      <c r="BY47" s="312" t="s">
        <v>1843</v>
      </c>
      <c r="BZ47" s="312" t="s">
        <v>1844</v>
      </c>
      <c r="CA47" s="312" t="s">
        <v>1845</v>
      </c>
      <c r="CB47" s="326" t="s">
        <v>1846</v>
      </c>
    </row>
    <row r="48" spans="2:80" ht="15" thickBot="1" x14ac:dyDescent="0.4">
      <c r="I48" s="59" t="s">
        <v>159</v>
      </c>
      <c r="K48" s="54"/>
      <c r="L48" s="57"/>
      <c r="M48" s="57"/>
      <c r="N48" s="54"/>
      <c r="R48" s="54"/>
      <c r="S48" s="54"/>
      <c r="T48" s="57"/>
      <c r="U48" s="57"/>
      <c r="V48" s="57"/>
      <c r="W48" s="57"/>
      <c r="X48" s="54"/>
      <c r="Y48" s="54"/>
      <c r="Z48" s="54"/>
      <c r="AA48" s="54"/>
      <c r="AB48" s="54"/>
      <c r="AC48" s="54"/>
      <c r="AD48" s="54"/>
      <c r="AE48" s="54"/>
      <c r="AF48" s="54"/>
      <c r="AG48" s="54"/>
      <c r="AH48" s="54"/>
      <c r="AI48" s="54"/>
      <c r="AK48" s="299" t="s">
        <v>312</v>
      </c>
      <c r="AL48" s="313" t="s">
        <v>68</v>
      </c>
      <c r="AM48" s="314" t="s">
        <v>71</v>
      </c>
      <c r="AN48" s="314" t="s">
        <v>71</v>
      </c>
      <c r="AO48" s="314" t="s">
        <v>71</v>
      </c>
      <c r="AP48" s="314" t="s">
        <v>71</v>
      </c>
      <c r="AQ48" s="314" t="s">
        <v>71</v>
      </c>
      <c r="AR48" s="314" t="s">
        <v>71</v>
      </c>
      <c r="AS48" s="314" t="s">
        <v>71</v>
      </c>
      <c r="AT48" s="314" t="s">
        <v>71</v>
      </c>
      <c r="AU48" s="314" t="s">
        <v>71</v>
      </c>
      <c r="AV48" s="314" t="s">
        <v>71</v>
      </c>
      <c r="AW48" s="314" t="s">
        <v>68</v>
      </c>
      <c r="AX48" s="314" t="s">
        <v>68</v>
      </c>
      <c r="AY48" s="314" t="s">
        <v>71</v>
      </c>
      <c r="AZ48" s="314" t="s">
        <v>71</v>
      </c>
      <c r="BA48" s="314" t="s">
        <v>71</v>
      </c>
      <c r="BB48" s="314" t="s">
        <v>71</v>
      </c>
      <c r="BC48" s="314" t="s">
        <v>71</v>
      </c>
      <c r="BD48" s="314" t="s">
        <v>71</v>
      </c>
      <c r="BE48" s="314" t="s">
        <v>71</v>
      </c>
      <c r="BF48" s="314" t="s">
        <v>71</v>
      </c>
      <c r="BG48" s="314" t="s">
        <v>68</v>
      </c>
      <c r="BH48" s="314" t="s">
        <v>71</v>
      </c>
      <c r="BI48" s="314" t="s">
        <v>71</v>
      </c>
      <c r="BJ48" s="314" t="s">
        <v>71</v>
      </c>
      <c r="BK48" s="314" t="s">
        <v>71</v>
      </c>
      <c r="BL48" s="314" t="s">
        <v>71</v>
      </c>
      <c r="BM48" s="314" t="s">
        <v>71</v>
      </c>
      <c r="BN48" s="314" t="s">
        <v>68</v>
      </c>
      <c r="BO48" s="314" t="s">
        <v>71</v>
      </c>
      <c r="BP48" s="314" t="s">
        <v>71</v>
      </c>
      <c r="BQ48" s="314" t="s">
        <v>71</v>
      </c>
      <c r="BR48" s="314" t="s">
        <v>68</v>
      </c>
      <c r="BS48" s="314" t="s">
        <v>71</v>
      </c>
      <c r="BT48" s="314" t="s">
        <v>71</v>
      </c>
      <c r="BU48" s="314" t="s">
        <v>71</v>
      </c>
      <c r="BV48" s="314" t="s">
        <v>71</v>
      </c>
      <c r="BW48" s="314" t="s">
        <v>71</v>
      </c>
      <c r="BX48" s="314" t="s">
        <v>71</v>
      </c>
      <c r="BY48" s="314" t="s">
        <v>68</v>
      </c>
      <c r="BZ48" s="314" t="s">
        <v>71</v>
      </c>
      <c r="CA48" s="314" t="s">
        <v>71</v>
      </c>
      <c r="CB48" s="323" t="s">
        <v>71</v>
      </c>
    </row>
    <row r="49" spans="9:80" ht="15" thickBot="1" x14ac:dyDescent="0.4">
      <c r="I49" s="59" t="s">
        <v>212</v>
      </c>
      <c r="K49" s="54"/>
      <c r="L49" s="57"/>
      <c r="M49" s="57"/>
      <c r="N49" s="54"/>
      <c r="R49" s="54"/>
      <c r="S49" s="54"/>
      <c r="T49" s="57"/>
      <c r="U49" s="57"/>
      <c r="V49" s="57"/>
      <c r="W49" s="57"/>
      <c r="X49" s="54"/>
      <c r="Y49" s="54"/>
      <c r="Z49" s="54"/>
      <c r="AA49" s="54"/>
      <c r="AB49" s="54"/>
      <c r="AC49" s="54"/>
      <c r="AD49" s="54"/>
      <c r="AE49" s="54"/>
      <c r="AF49" s="54"/>
      <c r="AG49" s="54"/>
      <c r="AH49" s="54"/>
      <c r="AI49" s="54"/>
      <c r="AK49" s="300" t="s">
        <v>196</v>
      </c>
      <c r="AL49" s="315" t="s">
        <v>68</v>
      </c>
      <c r="AM49" s="314" t="s">
        <v>71</v>
      </c>
      <c r="AN49" s="314" t="s">
        <v>68</v>
      </c>
      <c r="AO49" s="316" t="s">
        <v>68</v>
      </c>
      <c r="AP49" s="316" t="s">
        <v>68</v>
      </c>
      <c r="AQ49" s="316" t="s">
        <v>71</v>
      </c>
      <c r="AR49" s="314" t="s">
        <v>71</v>
      </c>
      <c r="AS49" s="316" t="s">
        <v>71</v>
      </c>
      <c r="AT49" s="316" t="s">
        <v>71</v>
      </c>
      <c r="AU49" s="316" t="s">
        <v>71</v>
      </c>
      <c r="AV49" s="317" t="s">
        <v>71</v>
      </c>
      <c r="AW49" s="314" t="s">
        <v>68</v>
      </c>
      <c r="AX49" s="317" t="s">
        <v>68</v>
      </c>
      <c r="AY49" s="317" t="s">
        <v>68</v>
      </c>
      <c r="AZ49" s="317" t="s">
        <v>68</v>
      </c>
      <c r="BA49" s="317" t="s">
        <v>68</v>
      </c>
      <c r="BB49" s="317" t="s">
        <v>71</v>
      </c>
      <c r="BC49" s="317" t="s">
        <v>68</v>
      </c>
      <c r="BD49" s="317" t="s">
        <v>68</v>
      </c>
      <c r="BE49" s="317" t="s">
        <v>68</v>
      </c>
      <c r="BF49" s="317" t="s">
        <v>71</v>
      </c>
      <c r="BG49" s="314" t="s">
        <v>68</v>
      </c>
      <c r="BH49" s="314" t="s">
        <v>71</v>
      </c>
      <c r="BI49" s="314" t="s">
        <v>68</v>
      </c>
      <c r="BJ49" s="314" t="s">
        <v>68</v>
      </c>
      <c r="BK49" s="314" t="s">
        <v>68</v>
      </c>
      <c r="BL49" s="317" t="s">
        <v>71</v>
      </c>
      <c r="BM49" s="314" t="s">
        <v>68</v>
      </c>
      <c r="BN49" s="317" t="s">
        <v>68</v>
      </c>
      <c r="BO49" s="317" t="s">
        <v>71</v>
      </c>
      <c r="BP49" s="314" t="s">
        <v>68</v>
      </c>
      <c r="BQ49" s="317" t="s">
        <v>71</v>
      </c>
      <c r="BR49" s="317" t="s">
        <v>68</v>
      </c>
      <c r="BS49" s="317" t="s">
        <v>68</v>
      </c>
      <c r="BT49" s="317" t="s">
        <v>68</v>
      </c>
      <c r="BU49" s="317" t="s">
        <v>68</v>
      </c>
      <c r="BV49" s="317" t="s">
        <v>68</v>
      </c>
      <c r="BW49" s="317" t="s">
        <v>68</v>
      </c>
      <c r="BX49" s="317" t="s">
        <v>68</v>
      </c>
      <c r="BY49" s="317" t="s">
        <v>68</v>
      </c>
      <c r="BZ49" s="317" t="s">
        <v>68</v>
      </c>
      <c r="CA49" s="317" t="s">
        <v>68</v>
      </c>
      <c r="CB49" s="324" t="s">
        <v>68</v>
      </c>
    </row>
    <row r="50" spans="9:80" ht="15" thickBot="1" x14ac:dyDescent="0.4">
      <c r="I50" s="59" t="s">
        <v>126</v>
      </c>
      <c r="K50" s="54"/>
      <c r="L50" s="57"/>
      <c r="M50" s="57"/>
      <c r="N50" s="54"/>
      <c r="R50" s="54"/>
      <c r="S50" s="54"/>
      <c r="T50" s="57"/>
      <c r="U50" s="57"/>
      <c r="V50" s="57"/>
      <c r="W50" s="57"/>
      <c r="X50" s="54"/>
      <c r="Y50" s="54"/>
      <c r="Z50" s="54"/>
      <c r="AA50" s="54"/>
      <c r="AB50" s="54"/>
      <c r="AC50" s="54"/>
      <c r="AD50" s="54"/>
      <c r="AE50" s="54"/>
      <c r="AF50" s="54"/>
      <c r="AG50" s="54"/>
      <c r="AH50" s="54"/>
      <c r="AI50" s="54"/>
      <c r="AK50" s="299" t="s">
        <v>43</v>
      </c>
      <c r="AL50" s="318" t="s">
        <v>68</v>
      </c>
      <c r="AM50" s="314" t="s">
        <v>71</v>
      </c>
      <c r="AN50" s="314" t="s">
        <v>68</v>
      </c>
      <c r="AO50" s="319" t="s">
        <v>68</v>
      </c>
      <c r="AP50" s="316" t="s">
        <v>68</v>
      </c>
      <c r="AQ50" s="319" t="s">
        <v>71</v>
      </c>
      <c r="AR50" s="314" t="s">
        <v>71</v>
      </c>
      <c r="AS50" s="319" t="s">
        <v>71</v>
      </c>
      <c r="AT50" s="319" t="s">
        <v>71</v>
      </c>
      <c r="AU50" s="319" t="s">
        <v>71</v>
      </c>
      <c r="AV50" s="314" t="s">
        <v>71</v>
      </c>
      <c r="AW50" s="314" t="s">
        <v>71</v>
      </c>
      <c r="AX50" s="314" t="s">
        <v>68</v>
      </c>
      <c r="AY50" s="314" t="s">
        <v>68</v>
      </c>
      <c r="AZ50" s="317" t="s">
        <v>68</v>
      </c>
      <c r="BA50" s="317" t="s">
        <v>68</v>
      </c>
      <c r="BB50" s="314" t="s">
        <v>71</v>
      </c>
      <c r="BC50" s="317" t="s">
        <v>68</v>
      </c>
      <c r="BD50" s="317" t="s">
        <v>68</v>
      </c>
      <c r="BE50" s="317" t="s">
        <v>68</v>
      </c>
      <c r="BF50" s="314" t="s">
        <v>71</v>
      </c>
      <c r="BG50" s="314" t="s">
        <v>68</v>
      </c>
      <c r="BH50" s="314" t="s">
        <v>71</v>
      </c>
      <c r="BI50" s="314" t="s">
        <v>68</v>
      </c>
      <c r="BJ50" s="314" t="s">
        <v>68</v>
      </c>
      <c r="BK50" s="314" t="s">
        <v>68</v>
      </c>
      <c r="BL50" s="314" t="s">
        <v>71</v>
      </c>
      <c r="BM50" s="314" t="s">
        <v>68</v>
      </c>
      <c r="BN50" s="314" t="s">
        <v>68</v>
      </c>
      <c r="BO50" s="314" t="s">
        <v>71</v>
      </c>
      <c r="BP50" s="314" t="s">
        <v>68</v>
      </c>
      <c r="BQ50" s="314" t="s">
        <v>71</v>
      </c>
      <c r="BR50" s="314" t="s">
        <v>68</v>
      </c>
      <c r="BS50" s="314" t="s">
        <v>68</v>
      </c>
      <c r="BT50" s="314" t="s">
        <v>68</v>
      </c>
      <c r="BU50" s="314" t="s">
        <v>68</v>
      </c>
      <c r="BV50" s="314" t="s">
        <v>71</v>
      </c>
      <c r="BW50" s="314" t="s">
        <v>71</v>
      </c>
      <c r="BX50" s="314" t="s">
        <v>71</v>
      </c>
      <c r="BY50" s="314" t="s">
        <v>68</v>
      </c>
      <c r="BZ50" s="314" t="s">
        <v>68</v>
      </c>
      <c r="CA50" s="314" t="s">
        <v>71</v>
      </c>
      <c r="CB50" s="323" t="s">
        <v>71</v>
      </c>
    </row>
    <row r="51" spans="9:80" ht="15" thickBot="1" x14ac:dyDescent="0.4">
      <c r="I51" s="59" t="s">
        <v>137</v>
      </c>
      <c r="K51" s="54"/>
      <c r="L51" s="57"/>
      <c r="M51" s="57"/>
      <c r="N51" s="54"/>
      <c r="R51" s="54"/>
      <c r="S51" s="54"/>
      <c r="T51" s="57"/>
      <c r="U51" s="57"/>
      <c r="V51" s="57"/>
      <c r="W51" s="57"/>
      <c r="X51" s="54"/>
      <c r="Y51" s="54"/>
      <c r="Z51" s="54"/>
      <c r="AA51" s="54"/>
      <c r="AB51" s="54"/>
      <c r="AC51" s="54"/>
      <c r="AD51" s="54"/>
      <c r="AE51" s="54"/>
      <c r="AF51" s="54"/>
      <c r="AG51" s="54"/>
      <c r="AH51" s="54"/>
      <c r="AI51" s="54"/>
      <c r="AK51" s="300" t="s">
        <v>58</v>
      </c>
      <c r="AL51" s="315" t="s">
        <v>68</v>
      </c>
      <c r="AM51" s="314" t="s">
        <v>71</v>
      </c>
      <c r="AN51" s="314" t="s">
        <v>71</v>
      </c>
      <c r="AO51" s="316" t="s">
        <v>68</v>
      </c>
      <c r="AP51" s="316" t="s">
        <v>68</v>
      </c>
      <c r="AQ51" s="316" t="s">
        <v>71</v>
      </c>
      <c r="AR51" s="314" t="s">
        <v>71</v>
      </c>
      <c r="AS51" s="316" t="s">
        <v>71</v>
      </c>
      <c r="AT51" s="316" t="s">
        <v>71</v>
      </c>
      <c r="AU51" s="316" t="s">
        <v>71</v>
      </c>
      <c r="AV51" s="317" t="s">
        <v>71</v>
      </c>
      <c r="AW51" s="314" t="s">
        <v>68</v>
      </c>
      <c r="AX51" s="317" t="s">
        <v>68</v>
      </c>
      <c r="AY51" s="317" t="s">
        <v>68</v>
      </c>
      <c r="AZ51" s="317" t="s">
        <v>68</v>
      </c>
      <c r="BA51" s="317" t="s">
        <v>68</v>
      </c>
      <c r="BB51" s="317" t="s">
        <v>71</v>
      </c>
      <c r="BC51" s="317" t="s">
        <v>68</v>
      </c>
      <c r="BD51" s="317" t="s">
        <v>68</v>
      </c>
      <c r="BE51" s="317" t="s">
        <v>68</v>
      </c>
      <c r="BF51" s="317" t="s">
        <v>71</v>
      </c>
      <c r="BG51" s="314" t="s">
        <v>68</v>
      </c>
      <c r="BH51" s="314" t="s">
        <v>71</v>
      </c>
      <c r="BI51" s="314" t="s">
        <v>68</v>
      </c>
      <c r="BJ51" s="314" t="s">
        <v>68</v>
      </c>
      <c r="BK51" s="314" t="s">
        <v>68</v>
      </c>
      <c r="BL51" s="317" t="s">
        <v>71</v>
      </c>
      <c r="BM51" s="317" t="s">
        <v>71</v>
      </c>
      <c r="BN51" s="317" t="s">
        <v>68</v>
      </c>
      <c r="BO51" s="317" t="s">
        <v>71</v>
      </c>
      <c r="BP51" s="317" t="s">
        <v>71</v>
      </c>
      <c r="BQ51" s="317" t="s">
        <v>71</v>
      </c>
      <c r="BR51" s="317" t="s">
        <v>68</v>
      </c>
      <c r="BS51" s="317" t="s">
        <v>68</v>
      </c>
      <c r="BT51" s="317" t="s">
        <v>68</v>
      </c>
      <c r="BU51" s="317" t="s">
        <v>68</v>
      </c>
      <c r="BV51" s="317" t="s">
        <v>71</v>
      </c>
      <c r="BW51" s="317" t="s">
        <v>71</v>
      </c>
      <c r="BX51" s="317" t="s">
        <v>71</v>
      </c>
      <c r="BY51" s="317" t="s">
        <v>68</v>
      </c>
      <c r="BZ51" s="317" t="s">
        <v>68</v>
      </c>
      <c r="CA51" s="317" t="s">
        <v>68</v>
      </c>
      <c r="CB51" s="324" t="s">
        <v>71</v>
      </c>
    </row>
    <row r="52" spans="9:80" ht="15" thickBot="1" x14ac:dyDescent="0.4">
      <c r="I52" s="59" t="s">
        <v>127</v>
      </c>
      <c r="K52" s="54"/>
      <c r="L52" s="57"/>
      <c r="M52" s="57"/>
      <c r="N52" s="54"/>
      <c r="R52" s="54"/>
      <c r="S52" s="54"/>
      <c r="T52" s="57"/>
      <c r="U52" s="57"/>
      <c r="V52" s="57"/>
      <c r="W52" s="57"/>
      <c r="X52" s="54"/>
      <c r="Y52" s="54"/>
      <c r="Z52" s="54"/>
      <c r="AA52" s="54"/>
      <c r="AB52" s="54"/>
      <c r="AC52" s="54"/>
      <c r="AD52" s="54"/>
      <c r="AE52" s="54"/>
      <c r="AF52" s="54"/>
      <c r="AG52" s="54"/>
      <c r="AH52" s="54"/>
      <c r="AI52" s="54"/>
      <c r="AK52" s="299" t="s">
        <v>37</v>
      </c>
      <c r="AL52" s="318" t="s">
        <v>68</v>
      </c>
      <c r="AM52" s="314" t="s">
        <v>71</v>
      </c>
      <c r="AN52" s="314" t="s">
        <v>71</v>
      </c>
      <c r="AO52" s="319" t="s">
        <v>71</v>
      </c>
      <c r="AP52" s="316" t="s">
        <v>68</v>
      </c>
      <c r="AQ52" s="319" t="s">
        <v>71</v>
      </c>
      <c r="AR52" s="314" t="s">
        <v>71</v>
      </c>
      <c r="AS52" s="319" t="s">
        <v>71</v>
      </c>
      <c r="AT52" s="319" t="s">
        <v>71</v>
      </c>
      <c r="AU52" s="319" t="s">
        <v>71</v>
      </c>
      <c r="AV52" s="314" t="s">
        <v>71</v>
      </c>
      <c r="AW52" s="314" t="s">
        <v>71</v>
      </c>
      <c r="AX52" s="314" t="s">
        <v>68</v>
      </c>
      <c r="AY52" s="314" t="s">
        <v>68</v>
      </c>
      <c r="AZ52" s="317" t="s">
        <v>68</v>
      </c>
      <c r="BA52" s="317" t="s">
        <v>68</v>
      </c>
      <c r="BB52" s="314" t="s">
        <v>71</v>
      </c>
      <c r="BC52" s="314" t="s">
        <v>71</v>
      </c>
      <c r="BD52" s="314" t="s">
        <v>71</v>
      </c>
      <c r="BE52" s="314" t="s">
        <v>71</v>
      </c>
      <c r="BF52" s="314" t="s">
        <v>71</v>
      </c>
      <c r="BG52" s="314" t="s">
        <v>68</v>
      </c>
      <c r="BH52" s="314" t="s">
        <v>71</v>
      </c>
      <c r="BI52" s="314" t="s">
        <v>68</v>
      </c>
      <c r="BJ52" s="314" t="s">
        <v>68</v>
      </c>
      <c r="BK52" s="314" t="s">
        <v>68</v>
      </c>
      <c r="BL52" s="314" t="s">
        <v>71</v>
      </c>
      <c r="BM52" s="314" t="s">
        <v>71</v>
      </c>
      <c r="BN52" s="314" t="s">
        <v>68</v>
      </c>
      <c r="BO52" s="314" t="s">
        <v>71</v>
      </c>
      <c r="BP52" s="314" t="s">
        <v>71</v>
      </c>
      <c r="BQ52" s="314" t="s">
        <v>71</v>
      </c>
      <c r="BR52" s="314" t="s">
        <v>68</v>
      </c>
      <c r="BS52" s="314" t="s">
        <v>68</v>
      </c>
      <c r="BT52" s="314" t="s">
        <v>71</v>
      </c>
      <c r="BU52" s="314" t="s">
        <v>71</v>
      </c>
      <c r="BV52" s="314" t="s">
        <v>71</v>
      </c>
      <c r="BW52" s="314" t="s">
        <v>71</v>
      </c>
      <c r="BX52" s="314" t="s">
        <v>71</v>
      </c>
      <c r="BY52" s="314" t="s">
        <v>68</v>
      </c>
      <c r="BZ52" s="314" t="s">
        <v>68</v>
      </c>
      <c r="CA52" s="314" t="s">
        <v>71</v>
      </c>
      <c r="CB52" s="323" t="s">
        <v>71</v>
      </c>
    </row>
    <row r="53" spans="9:80" ht="15" thickBot="1" x14ac:dyDescent="0.4">
      <c r="I53" s="59" t="s">
        <v>139</v>
      </c>
      <c r="K53" s="54"/>
      <c r="L53" s="57"/>
      <c r="M53" s="57"/>
      <c r="N53" s="54"/>
      <c r="R53" s="54"/>
      <c r="S53" s="54"/>
      <c r="T53" s="57"/>
      <c r="U53" s="57"/>
      <c r="V53" s="57"/>
      <c r="W53" s="57"/>
      <c r="X53" s="54"/>
      <c r="Y53" s="54"/>
      <c r="Z53" s="54"/>
      <c r="AA53" s="54"/>
      <c r="AB53" s="54"/>
      <c r="AC53" s="54"/>
      <c r="AD53" s="54"/>
      <c r="AE53" s="54"/>
      <c r="AF53" s="54"/>
      <c r="AG53" s="54"/>
      <c r="AH53" s="54"/>
      <c r="AI53" s="54"/>
      <c r="AK53" s="300" t="s">
        <v>39</v>
      </c>
      <c r="AL53" s="315" t="s">
        <v>68</v>
      </c>
      <c r="AM53" s="314" t="s">
        <v>71</v>
      </c>
      <c r="AN53" s="314" t="s">
        <v>71</v>
      </c>
      <c r="AO53" s="316" t="s">
        <v>68</v>
      </c>
      <c r="AP53" s="316" t="s">
        <v>68</v>
      </c>
      <c r="AQ53" s="316" t="s">
        <v>71</v>
      </c>
      <c r="AR53" s="314" t="s">
        <v>71</v>
      </c>
      <c r="AS53" s="316" t="s">
        <v>71</v>
      </c>
      <c r="AT53" s="316" t="s">
        <v>71</v>
      </c>
      <c r="AU53" s="316" t="s">
        <v>71</v>
      </c>
      <c r="AV53" s="317" t="s">
        <v>71</v>
      </c>
      <c r="AW53" s="314" t="s">
        <v>68</v>
      </c>
      <c r="AX53" s="317" t="s">
        <v>68</v>
      </c>
      <c r="AY53" s="317" t="s">
        <v>68</v>
      </c>
      <c r="AZ53" s="317" t="s">
        <v>68</v>
      </c>
      <c r="BA53" s="317" t="s">
        <v>68</v>
      </c>
      <c r="BB53" s="317" t="s">
        <v>71</v>
      </c>
      <c r="BC53" s="317" t="s">
        <v>68</v>
      </c>
      <c r="BD53" s="317" t="s">
        <v>68</v>
      </c>
      <c r="BE53" s="317" t="s">
        <v>68</v>
      </c>
      <c r="BF53" s="317" t="s">
        <v>71</v>
      </c>
      <c r="BG53" s="314" t="s">
        <v>68</v>
      </c>
      <c r="BH53" s="314" t="s">
        <v>71</v>
      </c>
      <c r="BI53" s="314" t="s">
        <v>68</v>
      </c>
      <c r="BJ53" s="314" t="s">
        <v>68</v>
      </c>
      <c r="BK53" s="314" t="s">
        <v>68</v>
      </c>
      <c r="BL53" s="317" t="s">
        <v>71</v>
      </c>
      <c r="BM53" s="314" t="s">
        <v>68</v>
      </c>
      <c r="BN53" s="317" t="s">
        <v>68</v>
      </c>
      <c r="BO53" s="317" t="s">
        <v>71</v>
      </c>
      <c r="BP53" s="314" t="s">
        <v>68</v>
      </c>
      <c r="BQ53" s="317" t="s">
        <v>71</v>
      </c>
      <c r="BR53" s="317" t="s">
        <v>68</v>
      </c>
      <c r="BS53" s="317" t="s">
        <v>71</v>
      </c>
      <c r="BT53" s="317" t="s">
        <v>71</v>
      </c>
      <c r="BU53" s="317" t="s">
        <v>71</v>
      </c>
      <c r="BV53" s="317" t="s">
        <v>71</v>
      </c>
      <c r="BW53" s="317" t="s">
        <v>71</v>
      </c>
      <c r="BX53" s="317" t="s">
        <v>71</v>
      </c>
      <c r="BY53" s="317" t="s">
        <v>68</v>
      </c>
      <c r="BZ53" s="317" t="s">
        <v>71</v>
      </c>
      <c r="CA53" s="317" t="s">
        <v>71</v>
      </c>
      <c r="CB53" s="324" t="s">
        <v>71</v>
      </c>
    </row>
    <row r="54" spans="9:80" ht="15" thickBot="1" x14ac:dyDescent="0.4">
      <c r="I54" s="59" t="s">
        <v>121</v>
      </c>
      <c r="K54" s="54"/>
      <c r="L54" s="57"/>
      <c r="M54" s="57"/>
      <c r="N54" s="54"/>
      <c r="R54" s="54"/>
      <c r="S54" s="54"/>
      <c r="T54" s="57"/>
      <c r="U54" s="57"/>
      <c r="V54" s="57"/>
      <c r="W54" s="57"/>
      <c r="X54" s="54"/>
      <c r="Y54" s="54"/>
      <c r="Z54" s="54"/>
      <c r="AA54" s="54"/>
      <c r="AB54" s="410" t="s">
        <v>1766</v>
      </c>
      <c r="AC54" s="410"/>
      <c r="AD54" s="54"/>
      <c r="AE54" s="54"/>
      <c r="AF54" s="54"/>
      <c r="AG54" s="54"/>
      <c r="AH54" s="54"/>
      <c r="AI54" s="54"/>
      <c r="AK54" s="299" t="s">
        <v>45</v>
      </c>
      <c r="AL54" s="318" t="s">
        <v>68</v>
      </c>
      <c r="AM54" s="314" t="s">
        <v>71</v>
      </c>
      <c r="AN54" s="314" t="s">
        <v>71</v>
      </c>
      <c r="AO54" s="319" t="s">
        <v>71</v>
      </c>
      <c r="AP54" s="316" t="s">
        <v>68</v>
      </c>
      <c r="AQ54" s="319" t="s">
        <v>71</v>
      </c>
      <c r="AR54" s="314" t="s">
        <v>71</v>
      </c>
      <c r="AS54" s="319" t="s">
        <v>71</v>
      </c>
      <c r="AT54" s="319" t="s">
        <v>71</v>
      </c>
      <c r="AU54" s="319" t="s">
        <v>71</v>
      </c>
      <c r="AV54" s="314" t="s">
        <v>71</v>
      </c>
      <c r="AW54" s="314" t="s">
        <v>71</v>
      </c>
      <c r="AX54" s="314" t="s">
        <v>68</v>
      </c>
      <c r="AY54" s="314" t="s">
        <v>68</v>
      </c>
      <c r="AZ54" s="317" t="s">
        <v>68</v>
      </c>
      <c r="BA54" s="317" t="s">
        <v>68</v>
      </c>
      <c r="BB54" s="314" t="s">
        <v>71</v>
      </c>
      <c r="BC54" s="314" t="s">
        <v>71</v>
      </c>
      <c r="BD54" s="314" t="s">
        <v>71</v>
      </c>
      <c r="BE54" s="314" t="s">
        <v>71</v>
      </c>
      <c r="BF54" s="314" t="s">
        <v>71</v>
      </c>
      <c r="BG54" s="314" t="s">
        <v>68</v>
      </c>
      <c r="BH54" s="314" t="s">
        <v>71</v>
      </c>
      <c r="BI54" s="314" t="s">
        <v>68</v>
      </c>
      <c r="BJ54" s="314" t="s">
        <v>68</v>
      </c>
      <c r="BK54" s="314" t="s">
        <v>68</v>
      </c>
      <c r="BL54" s="314" t="s">
        <v>71</v>
      </c>
      <c r="BM54" s="314" t="s">
        <v>68</v>
      </c>
      <c r="BN54" s="314" t="s">
        <v>68</v>
      </c>
      <c r="BO54" s="314" t="s">
        <v>71</v>
      </c>
      <c r="BP54" s="314" t="s">
        <v>71</v>
      </c>
      <c r="BQ54" s="314" t="s">
        <v>71</v>
      </c>
      <c r="BR54" s="314" t="s">
        <v>68</v>
      </c>
      <c r="BS54" s="314" t="s">
        <v>71</v>
      </c>
      <c r="BT54" s="314" t="s">
        <v>71</v>
      </c>
      <c r="BU54" s="314" t="s">
        <v>71</v>
      </c>
      <c r="BV54" s="314" t="s">
        <v>71</v>
      </c>
      <c r="BW54" s="314" t="s">
        <v>71</v>
      </c>
      <c r="BX54" s="314" t="s">
        <v>71</v>
      </c>
      <c r="BY54" s="314" t="s">
        <v>68</v>
      </c>
      <c r="BZ54" s="314" t="s">
        <v>71</v>
      </c>
      <c r="CA54" s="314" t="s">
        <v>71</v>
      </c>
      <c r="CB54" s="323" t="s">
        <v>71</v>
      </c>
    </row>
    <row r="55" spans="9:80" ht="15" thickBot="1" x14ac:dyDescent="0.4">
      <c r="I55" s="59" t="s">
        <v>111</v>
      </c>
      <c r="K55" s="54"/>
      <c r="L55" s="57"/>
      <c r="M55" s="57"/>
      <c r="N55" s="54"/>
      <c r="R55" s="54"/>
      <c r="S55" s="54"/>
      <c r="T55" s="57"/>
      <c r="U55" s="57"/>
      <c r="V55" s="57"/>
      <c r="W55" s="57"/>
      <c r="X55" s="54"/>
      <c r="Y55" s="54"/>
      <c r="Z55" s="54"/>
      <c r="AA55" s="54"/>
      <c r="AB55" s="55" t="s">
        <v>177</v>
      </c>
      <c r="AC55" s="54" t="s">
        <v>175</v>
      </c>
      <c r="AD55" s="54"/>
      <c r="AE55" s="54"/>
      <c r="AF55" s="54"/>
      <c r="AG55" s="54"/>
      <c r="AH55" s="54"/>
      <c r="AI55" s="54"/>
      <c r="AK55" s="300" t="s">
        <v>46</v>
      </c>
      <c r="AL55" s="315" t="s">
        <v>68</v>
      </c>
      <c r="AM55" s="314" t="s">
        <v>71</v>
      </c>
      <c r="AN55" s="314" t="s">
        <v>71</v>
      </c>
      <c r="AO55" s="316" t="s">
        <v>71</v>
      </c>
      <c r="AP55" s="316" t="s">
        <v>68</v>
      </c>
      <c r="AQ55" s="316" t="s">
        <v>71</v>
      </c>
      <c r="AR55" s="314" t="s">
        <v>71</v>
      </c>
      <c r="AS55" s="316" t="s">
        <v>71</v>
      </c>
      <c r="AT55" s="316" t="s">
        <v>71</v>
      </c>
      <c r="AU55" s="316" t="s">
        <v>71</v>
      </c>
      <c r="AV55" s="317" t="s">
        <v>71</v>
      </c>
      <c r="AW55" s="317" t="s">
        <v>71</v>
      </c>
      <c r="AX55" s="317" t="s">
        <v>68</v>
      </c>
      <c r="AY55" s="317" t="s">
        <v>71</v>
      </c>
      <c r="AZ55" s="317" t="s">
        <v>71</v>
      </c>
      <c r="BA55" s="317" t="s">
        <v>71</v>
      </c>
      <c r="BB55" s="317" t="s">
        <v>71</v>
      </c>
      <c r="BC55" s="317" t="s">
        <v>71</v>
      </c>
      <c r="BD55" s="317" t="s">
        <v>71</v>
      </c>
      <c r="BE55" s="317" t="s">
        <v>71</v>
      </c>
      <c r="BF55" s="317" t="s">
        <v>71</v>
      </c>
      <c r="BG55" s="314" t="s">
        <v>68</v>
      </c>
      <c r="BH55" s="314" t="s">
        <v>71</v>
      </c>
      <c r="BI55" s="317" t="s">
        <v>71</v>
      </c>
      <c r="BJ55" s="317" t="s">
        <v>71</v>
      </c>
      <c r="BK55" s="317" t="s">
        <v>71</v>
      </c>
      <c r="BL55" s="317" t="s">
        <v>71</v>
      </c>
      <c r="BM55" s="317" t="s">
        <v>71</v>
      </c>
      <c r="BN55" s="317" t="s">
        <v>68</v>
      </c>
      <c r="BO55" s="317" t="s">
        <v>71</v>
      </c>
      <c r="BP55" s="317" t="s">
        <v>71</v>
      </c>
      <c r="BQ55" s="317" t="s">
        <v>71</v>
      </c>
      <c r="BR55" s="317" t="s">
        <v>68</v>
      </c>
      <c r="BS55" s="317" t="s">
        <v>71</v>
      </c>
      <c r="BT55" s="317" t="s">
        <v>71</v>
      </c>
      <c r="BU55" s="317" t="s">
        <v>71</v>
      </c>
      <c r="BV55" s="317" t="s">
        <v>71</v>
      </c>
      <c r="BW55" s="317" t="s">
        <v>71</v>
      </c>
      <c r="BX55" s="317" t="s">
        <v>71</v>
      </c>
      <c r="BY55" s="317" t="s">
        <v>68</v>
      </c>
      <c r="BZ55" s="317" t="s">
        <v>71</v>
      </c>
      <c r="CA55" s="317" t="s">
        <v>71</v>
      </c>
      <c r="CB55" s="324" t="s">
        <v>71</v>
      </c>
    </row>
    <row r="56" spans="9:80" ht="15" thickBot="1" x14ac:dyDescent="0.4">
      <c r="K56" s="54"/>
      <c r="L56" s="57"/>
      <c r="M56" s="57"/>
      <c r="N56" s="54"/>
      <c r="O56" s="54"/>
      <c r="P56" s="54"/>
      <c r="Q56" s="54"/>
      <c r="R56" s="54"/>
      <c r="S56" s="54"/>
      <c r="T56" s="57"/>
      <c r="U56" s="57"/>
      <c r="V56" s="57"/>
      <c r="W56" s="57"/>
      <c r="X56" s="54"/>
      <c r="Y56" s="54"/>
      <c r="Z56" s="54"/>
      <c r="AA56" s="54"/>
      <c r="AB56" s="54" t="s">
        <v>68</v>
      </c>
      <c r="AC56" s="57">
        <v>1</v>
      </c>
      <c r="AD56" s="54"/>
      <c r="AE56" s="54"/>
      <c r="AF56" s="54"/>
      <c r="AG56" s="54"/>
      <c r="AH56" s="54"/>
      <c r="AI56" s="54"/>
      <c r="AK56" s="299" t="s">
        <v>47</v>
      </c>
      <c r="AL56" s="318" t="s">
        <v>68</v>
      </c>
      <c r="AM56" s="314" t="s">
        <v>71</v>
      </c>
      <c r="AN56" s="314" t="s">
        <v>71</v>
      </c>
      <c r="AO56" s="319" t="s">
        <v>71</v>
      </c>
      <c r="AP56" s="316" t="s">
        <v>68</v>
      </c>
      <c r="AQ56" s="319" t="s">
        <v>71</v>
      </c>
      <c r="AR56" s="314" t="s">
        <v>71</v>
      </c>
      <c r="AS56" s="319" t="s">
        <v>71</v>
      </c>
      <c r="AT56" s="319" t="s">
        <v>71</v>
      </c>
      <c r="AU56" s="319" t="s">
        <v>71</v>
      </c>
      <c r="AV56" s="314" t="s">
        <v>71</v>
      </c>
      <c r="AW56" s="314" t="s">
        <v>71</v>
      </c>
      <c r="AX56" s="314" t="s">
        <v>68</v>
      </c>
      <c r="AY56" s="314" t="s">
        <v>68</v>
      </c>
      <c r="AZ56" s="317" t="s">
        <v>68</v>
      </c>
      <c r="BA56" s="317" t="s">
        <v>68</v>
      </c>
      <c r="BB56" s="314" t="s">
        <v>71</v>
      </c>
      <c r="BC56" s="314" t="s">
        <v>71</v>
      </c>
      <c r="BD56" s="314" t="s">
        <v>71</v>
      </c>
      <c r="BE56" s="314" t="s">
        <v>71</v>
      </c>
      <c r="BF56" s="314" t="s">
        <v>71</v>
      </c>
      <c r="BG56" s="314" t="s">
        <v>68</v>
      </c>
      <c r="BH56" s="314" t="s">
        <v>71</v>
      </c>
      <c r="BI56" s="314" t="s">
        <v>68</v>
      </c>
      <c r="BJ56" s="314" t="s">
        <v>71</v>
      </c>
      <c r="BK56" s="314" t="s">
        <v>71</v>
      </c>
      <c r="BL56" s="314" t="s">
        <v>71</v>
      </c>
      <c r="BM56" s="314" t="s">
        <v>71</v>
      </c>
      <c r="BN56" s="314" t="s">
        <v>68</v>
      </c>
      <c r="BO56" s="314" t="s">
        <v>71</v>
      </c>
      <c r="BP56" s="314" t="s">
        <v>71</v>
      </c>
      <c r="BQ56" s="314" t="s">
        <v>71</v>
      </c>
      <c r="BR56" s="314" t="s">
        <v>68</v>
      </c>
      <c r="BS56" s="314" t="s">
        <v>71</v>
      </c>
      <c r="BT56" s="314" t="s">
        <v>71</v>
      </c>
      <c r="BU56" s="314" t="s">
        <v>71</v>
      </c>
      <c r="BV56" s="314" t="s">
        <v>71</v>
      </c>
      <c r="BW56" s="314" t="s">
        <v>71</v>
      </c>
      <c r="BX56" s="314" t="s">
        <v>71</v>
      </c>
      <c r="BY56" s="314" t="s">
        <v>68</v>
      </c>
      <c r="BZ56" s="314" t="s">
        <v>71</v>
      </c>
      <c r="CA56" s="314" t="s">
        <v>71</v>
      </c>
      <c r="CB56" s="323" t="s">
        <v>71</v>
      </c>
    </row>
    <row r="57" spans="9:80" ht="15" thickBot="1" x14ac:dyDescent="0.4">
      <c r="K57" s="54"/>
      <c r="L57" s="57"/>
      <c r="M57" s="57"/>
      <c r="N57" s="54"/>
      <c r="O57" s="54"/>
      <c r="P57" s="54"/>
      <c r="Q57" s="54"/>
      <c r="R57" s="54"/>
      <c r="S57" s="54"/>
      <c r="T57" s="57"/>
      <c r="U57" s="57"/>
      <c r="V57" s="57"/>
      <c r="W57" s="57"/>
      <c r="X57" s="54"/>
      <c r="Y57" s="54"/>
      <c r="Z57" s="54"/>
      <c r="AA57" s="54"/>
      <c r="AB57" s="54" t="s">
        <v>71</v>
      </c>
      <c r="AC57" s="57">
        <f>AC56+1</f>
        <v>2</v>
      </c>
      <c r="AD57" s="54"/>
      <c r="AE57" s="54"/>
      <c r="AF57" s="54"/>
      <c r="AG57" s="54"/>
      <c r="AH57" s="54"/>
      <c r="AI57" s="54"/>
      <c r="AK57" s="300" t="s">
        <v>1507</v>
      </c>
      <c r="AL57" s="315" t="s">
        <v>68</v>
      </c>
      <c r="AM57" s="314" t="s">
        <v>71</v>
      </c>
      <c r="AN57" s="314" t="s">
        <v>71</v>
      </c>
      <c r="AO57" s="316" t="s">
        <v>71</v>
      </c>
      <c r="AP57" s="316" t="s">
        <v>68</v>
      </c>
      <c r="AQ57" s="316" t="s">
        <v>71</v>
      </c>
      <c r="AR57" s="314" t="s">
        <v>71</v>
      </c>
      <c r="AS57" s="316" t="s">
        <v>71</v>
      </c>
      <c r="AT57" s="316" t="s">
        <v>71</v>
      </c>
      <c r="AU57" s="316" t="s">
        <v>71</v>
      </c>
      <c r="AV57" s="317" t="s">
        <v>71</v>
      </c>
      <c r="AW57" s="314" t="s">
        <v>68</v>
      </c>
      <c r="AX57" s="317" t="s">
        <v>68</v>
      </c>
      <c r="AY57" s="317" t="s">
        <v>68</v>
      </c>
      <c r="AZ57" s="317" t="s">
        <v>68</v>
      </c>
      <c r="BA57" s="317" t="s">
        <v>68</v>
      </c>
      <c r="BB57" s="317" t="s">
        <v>71</v>
      </c>
      <c r="BC57" s="317" t="s">
        <v>71</v>
      </c>
      <c r="BD57" s="317" t="s">
        <v>71</v>
      </c>
      <c r="BE57" s="317" t="s">
        <v>71</v>
      </c>
      <c r="BF57" s="317" t="s">
        <v>71</v>
      </c>
      <c r="BG57" s="314" t="s">
        <v>68</v>
      </c>
      <c r="BH57" s="314" t="s">
        <v>71</v>
      </c>
      <c r="BI57" s="314" t="s">
        <v>68</v>
      </c>
      <c r="BJ57" s="314" t="s">
        <v>68</v>
      </c>
      <c r="BK57" s="314" t="s">
        <v>68</v>
      </c>
      <c r="BL57" s="317" t="s">
        <v>71</v>
      </c>
      <c r="BM57" s="317" t="s">
        <v>71</v>
      </c>
      <c r="BN57" s="317" t="s">
        <v>68</v>
      </c>
      <c r="BO57" s="317" t="s">
        <v>71</v>
      </c>
      <c r="BP57" s="317" t="s">
        <v>71</v>
      </c>
      <c r="BQ57" s="317" t="s">
        <v>71</v>
      </c>
      <c r="BR57" s="317" t="s">
        <v>68</v>
      </c>
      <c r="BS57" s="317" t="s">
        <v>68</v>
      </c>
      <c r="BT57" s="317" t="s">
        <v>68</v>
      </c>
      <c r="BU57" s="317" t="s">
        <v>68</v>
      </c>
      <c r="BV57" s="317" t="s">
        <v>71</v>
      </c>
      <c r="BW57" s="317" t="s">
        <v>71</v>
      </c>
      <c r="BX57" s="317" t="s">
        <v>71</v>
      </c>
      <c r="BY57" s="317" t="s">
        <v>68</v>
      </c>
      <c r="BZ57" s="317" t="s">
        <v>71</v>
      </c>
      <c r="CA57" s="317" t="s">
        <v>71</v>
      </c>
      <c r="CB57" s="324" t="s">
        <v>71</v>
      </c>
    </row>
    <row r="58" spans="9:80" ht="15" thickBot="1" x14ac:dyDescent="0.4">
      <c r="K58" s="54"/>
      <c r="L58" s="57"/>
      <c r="M58" s="57"/>
      <c r="N58" s="54"/>
      <c r="O58" s="54"/>
      <c r="P58" s="54"/>
      <c r="Q58" s="54"/>
      <c r="R58" s="54"/>
      <c r="S58" s="54"/>
      <c r="T58" s="57"/>
      <c r="U58" s="57"/>
      <c r="V58" s="57"/>
      <c r="W58" s="57"/>
      <c r="X58" s="54"/>
      <c r="Y58" s="54"/>
      <c r="Z58" s="54"/>
      <c r="AA58" s="54"/>
      <c r="AB58" s="54" t="s">
        <v>1767</v>
      </c>
      <c r="AC58" s="57">
        <v>3</v>
      </c>
      <c r="AD58" s="54"/>
      <c r="AE58" s="54"/>
      <c r="AF58" s="54"/>
      <c r="AG58" s="54"/>
      <c r="AH58" s="54"/>
      <c r="AI58" s="54"/>
      <c r="AK58" s="299" t="s">
        <v>55</v>
      </c>
      <c r="AL58" s="318" t="s">
        <v>68</v>
      </c>
      <c r="AM58" s="314" t="s">
        <v>71</v>
      </c>
      <c r="AN58" s="314" t="s">
        <v>71</v>
      </c>
      <c r="AO58" s="319" t="s">
        <v>68</v>
      </c>
      <c r="AP58" s="316" t="s">
        <v>68</v>
      </c>
      <c r="AQ58" s="319" t="s">
        <v>71</v>
      </c>
      <c r="AR58" s="314" t="s">
        <v>71</v>
      </c>
      <c r="AS58" s="319" t="s">
        <v>71</v>
      </c>
      <c r="AT58" s="319" t="s">
        <v>71</v>
      </c>
      <c r="AU58" s="319" t="s">
        <v>71</v>
      </c>
      <c r="AV58" s="314" t="s">
        <v>71</v>
      </c>
      <c r="AW58" s="314" t="s">
        <v>68</v>
      </c>
      <c r="AX58" s="314" t="s">
        <v>68</v>
      </c>
      <c r="AY58" s="314" t="s">
        <v>68</v>
      </c>
      <c r="AZ58" s="317" t="s">
        <v>68</v>
      </c>
      <c r="BA58" s="317" t="s">
        <v>68</v>
      </c>
      <c r="BB58" s="314" t="s">
        <v>71</v>
      </c>
      <c r="BC58" s="317" t="s">
        <v>68</v>
      </c>
      <c r="BD58" s="317" t="s">
        <v>68</v>
      </c>
      <c r="BE58" s="317" t="s">
        <v>68</v>
      </c>
      <c r="BF58" s="314" t="s">
        <v>71</v>
      </c>
      <c r="BG58" s="314" t="s">
        <v>68</v>
      </c>
      <c r="BH58" s="314" t="s">
        <v>71</v>
      </c>
      <c r="BI58" s="314" t="s">
        <v>68</v>
      </c>
      <c r="BJ58" s="314" t="s">
        <v>68</v>
      </c>
      <c r="BK58" s="314" t="s">
        <v>68</v>
      </c>
      <c r="BL58" s="314" t="s">
        <v>71</v>
      </c>
      <c r="BM58" s="314" t="s">
        <v>68</v>
      </c>
      <c r="BN58" s="314" t="s">
        <v>68</v>
      </c>
      <c r="BO58" s="314" t="s">
        <v>71</v>
      </c>
      <c r="BP58" s="314" t="s">
        <v>71</v>
      </c>
      <c r="BQ58" s="314" t="s">
        <v>71</v>
      </c>
      <c r="BR58" s="314" t="s">
        <v>68</v>
      </c>
      <c r="BS58" s="314" t="s">
        <v>68</v>
      </c>
      <c r="BT58" s="314" t="s">
        <v>68</v>
      </c>
      <c r="BU58" s="314" t="s">
        <v>68</v>
      </c>
      <c r="BV58" s="314" t="s">
        <v>71</v>
      </c>
      <c r="BW58" s="314" t="s">
        <v>71</v>
      </c>
      <c r="BX58" s="314" t="s">
        <v>71</v>
      </c>
      <c r="BY58" s="314" t="s">
        <v>68</v>
      </c>
      <c r="BZ58" s="314" t="s">
        <v>71</v>
      </c>
      <c r="CA58" s="314" t="s">
        <v>71</v>
      </c>
      <c r="CB58" s="323" t="s">
        <v>71</v>
      </c>
    </row>
    <row r="59" spans="9:80" ht="15" thickBot="1" x14ac:dyDescent="0.4">
      <c r="K59" s="54"/>
      <c r="L59" s="57"/>
      <c r="M59" s="57"/>
      <c r="N59" s="54"/>
      <c r="O59" s="54"/>
      <c r="P59" s="54"/>
      <c r="Q59" s="54"/>
      <c r="R59" s="54"/>
      <c r="S59" s="54"/>
      <c r="T59" s="57"/>
      <c r="U59" s="57"/>
      <c r="V59" s="57"/>
      <c r="W59" s="57"/>
      <c r="X59" s="54"/>
      <c r="Y59" s="54"/>
      <c r="Z59" s="54"/>
      <c r="AA59" s="54"/>
      <c r="AB59"/>
      <c r="AC59"/>
      <c r="AD59" s="54"/>
      <c r="AE59" s="54"/>
      <c r="AF59" s="54"/>
      <c r="AG59" s="54"/>
      <c r="AH59" s="54"/>
      <c r="AI59" s="54"/>
      <c r="AK59" s="300" t="s">
        <v>42</v>
      </c>
      <c r="AL59" s="315" t="s">
        <v>68</v>
      </c>
      <c r="AM59" s="314" t="s">
        <v>71</v>
      </c>
      <c r="AN59" s="314" t="s">
        <v>71</v>
      </c>
      <c r="AO59" s="316" t="s">
        <v>71</v>
      </c>
      <c r="AP59" s="316" t="s">
        <v>68</v>
      </c>
      <c r="AQ59" s="316" t="s">
        <v>71</v>
      </c>
      <c r="AR59" s="314" t="s">
        <v>71</v>
      </c>
      <c r="AS59" s="316" t="s">
        <v>71</v>
      </c>
      <c r="AT59" s="316" t="s">
        <v>71</v>
      </c>
      <c r="AU59" s="316" t="s">
        <v>71</v>
      </c>
      <c r="AV59" s="317" t="s">
        <v>71</v>
      </c>
      <c r="AW59" s="317" t="s">
        <v>71</v>
      </c>
      <c r="AX59" s="317" t="s">
        <v>68</v>
      </c>
      <c r="AY59" s="317" t="s">
        <v>68</v>
      </c>
      <c r="AZ59" s="317" t="s">
        <v>71</v>
      </c>
      <c r="BA59" s="317" t="s">
        <v>71</v>
      </c>
      <c r="BB59" s="317" t="s">
        <v>71</v>
      </c>
      <c r="BC59" s="317" t="s">
        <v>71</v>
      </c>
      <c r="BD59" s="317" t="s">
        <v>71</v>
      </c>
      <c r="BE59" s="317" t="s">
        <v>71</v>
      </c>
      <c r="BF59" s="317" t="s">
        <v>71</v>
      </c>
      <c r="BG59" s="314" t="s">
        <v>68</v>
      </c>
      <c r="BH59" s="314" t="s">
        <v>71</v>
      </c>
      <c r="BI59" s="317" t="s">
        <v>71</v>
      </c>
      <c r="BJ59" s="317" t="s">
        <v>71</v>
      </c>
      <c r="BK59" s="317" t="s">
        <v>71</v>
      </c>
      <c r="BL59" s="317" t="s">
        <v>71</v>
      </c>
      <c r="BM59" s="317" t="s">
        <v>71</v>
      </c>
      <c r="BN59" s="317" t="s">
        <v>68</v>
      </c>
      <c r="BO59" s="317" t="s">
        <v>71</v>
      </c>
      <c r="BP59" s="314" t="s">
        <v>68</v>
      </c>
      <c r="BQ59" s="317" t="s">
        <v>71</v>
      </c>
      <c r="BR59" s="317" t="s">
        <v>68</v>
      </c>
      <c r="BS59" s="317" t="s">
        <v>71</v>
      </c>
      <c r="BT59" s="317" t="s">
        <v>71</v>
      </c>
      <c r="BU59" s="317" t="s">
        <v>71</v>
      </c>
      <c r="BV59" s="317" t="s">
        <v>71</v>
      </c>
      <c r="BW59" s="317" t="s">
        <v>71</v>
      </c>
      <c r="BX59" s="317" t="s">
        <v>71</v>
      </c>
      <c r="BY59" s="317" t="s">
        <v>68</v>
      </c>
      <c r="BZ59" s="317" t="s">
        <v>71</v>
      </c>
      <c r="CA59" s="317" t="s">
        <v>71</v>
      </c>
      <c r="CB59" s="324" t="s">
        <v>71</v>
      </c>
    </row>
    <row r="60" spans="9:80" ht="15" thickBot="1" x14ac:dyDescent="0.4">
      <c r="K60" s="54"/>
      <c r="L60" s="57"/>
      <c r="M60" s="57"/>
      <c r="N60" s="54"/>
      <c r="O60" s="54"/>
      <c r="P60" s="54"/>
      <c r="Q60" s="54"/>
      <c r="R60" s="54"/>
      <c r="S60" s="54"/>
      <c r="T60" s="57"/>
      <c r="U60" s="57"/>
      <c r="V60" s="57"/>
      <c r="W60" s="57"/>
      <c r="X60" s="54"/>
      <c r="Y60" s="54"/>
      <c r="Z60" s="54"/>
      <c r="AA60" s="54"/>
      <c r="AB60"/>
      <c r="AC60"/>
      <c r="AD60" s="54"/>
      <c r="AE60" s="54"/>
      <c r="AF60" s="54"/>
      <c r="AG60" s="54"/>
      <c r="AH60" s="54"/>
      <c r="AI60" s="54"/>
      <c r="AK60" s="299" t="s">
        <v>44</v>
      </c>
      <c r="AL60" s="318" t="s">
        <v>68</v>
      </c>
      <c r="AM60" s="314" t="s">
        <v>71</v>
      </c>
      <c r="AN60" s="314" t="s">
        <v>71</v>
      </c>
      <c r="AO60" s="319" t="s">
        <v>71</v>
      </c>
      <c r="AP60" s="316" t="s">
        <v>68</v>
      </c>
      <c r="AQ60" s="319" t="s">
        <v>71</v>
      </c>
      <c r="AR60" s="314" t="s">
        <v>71</v>
      </c>
      <c r="AS60" s="319" t="s">
        <v>71</v>
      </c>
      <c r="AT60" s="319" t="s">
        <v>71</v>
      </c>
      <c r="AU60" s="319" t="s">
        <v>71</v>
      </c>
      <c r="AV60" s="314" t="s">
        <v>71</v>
      </c>
      <c r="AW60" s="314" t="s">
        <v>71</v>
      </c>
      <c r="AX60" s="314" t="s">
        <v>68</v>
      </c>
      <c r="AY60" s="314" t="s">
        <v>68</v>
      </c>
      <c r="AZ60" s="317" t="s">
        <v>68</v>
      </c>
      <c r="BA60" s="317" t="s">
        <v>68</v>
      </c>
      <c r="BB60" s="314" t="s">
        <v>71</v>
      </c>
      <c r="BC60" s="314" t="s">
        <v>71</v>
      </c>
      <c r="BD60" s="314" t="s">
        <v>71</v>
      </c>
      <c r="BE60" s="314" t="s">
        <v>71</v>
      </c>
      <c r="BF60" s="314" t="s">
        <v>71</v>
      </c>
      <c r="BG60" s="314" t="s">
        <v>68</v>
      </c>
      <c r="BH60" s="314" t="s">
        <v>71</v>
      </c>
      <c r="BI60" s="314" t="s">
        <v>71</v>
      </c>
      <c r="BJ60" s="314" t="s">
        <v>71</v>
      </c>
      <c r="BK60" s="314" t="s">
        <v>71</v>
      </c>
      <c r="BL60" s="314" t="s">
        <v>71</v>
      </c>
      <c r="BM60" s="314" t="s">
        <v>71</v>
      </c>
      <c r="BN60" s="314" t="s">
        <v>68</v>
      </c>
      <c r="BO60" s="314" t="s">
        <v>71</v>
      </c>
      <c r="BP60" s="314" t="s">
        <v>68</v>
      </c>
      <c r="BQ60" s="314" t="s">
        <v>71</v>
      </c>
      <c r="BR60" s="314" t="s">
        <v>68</v>
      </c>
      <c r="BS60" s="314" t="s">
        <v>71</v>
      </c>
      <c r="BT60" s="314" t="s">
        <v>71</v>
      </c>
      <c r="BU60" s="314" t="s">
        <v>71</v>
      </c>
      <c r="BV60" s="314" t="s">
        <v>71</v>
      </c>
      <c r="BW60" s="314" t="s">
        <v>71</v>
      </c>
      <c r="BX60" s="314" t="s">
        <v>71</v>
      </c>
      <c r="BY60" s="314" t="s">
        <v>68</v>
      </c>
      <c r="BZ60" s="314" t="s">
        <v>71</v>
      </c>
      <c r="CA60" s="314" t="s">
        <v>71</v>
      </c>
      <c r="CB60" s="323" t="s">
        <v>71</v>
      </c>
    </row>
    <row r="61" spans="9:80" ht="15" thickBot="1" x14ac:dyDescent="0.4">
      <c r="K61" s="54"/>
      <c r="L61" s="57"/>
      <c r="M61" s="57"/>
      <c r="N61" s="54"/>
      <c r="O61" s="54"/>
      <c r="P61" s="54"/>
      <c r="Q61" s="54"/>
      <c r="R61" s="54"/>
      <c r="S61" s="54"/>
      <c r="T61" s="57"/>
      <c r="U61" s="57"/>
      <c r="V61" s="57"/>
      <c r="W61" s="57"/>
      <c r="X61" s="54"/>
      <c r="Y61" s="54"/>
      <c r="Z61" s="54"/>
      <c r="AA61" s="54"/>
      <c r="AB61"/>
      <c r="AC61"/>
      <c r="AD61" s="54"/>
      <c r="AE61" s="54"/>
      <c r="AF61" s="54"/>
      <c r="AG61" s="54"/>
      <c r="AH61" s="54"/>
      <c r="AI61" s="54"/>
      <c r="AK61" s="300" t="s">
        <v>38</v>
      </c>
      <c r="AL61" s="315" t="s">
        <v>68</v>
      </c>
      <c r="AM61" s="314" t="s">
        <v>71</v>
      </c>
      <c r="AN61" s="314" t="s">
        <v>71</v>
      </c>
      <c r="AO61" s="316" t="s">
        <v>71</v>
      </c>
      <c r="AP61" s="316" t="s">
        <v>68</v>
      </c>
      <c r="AQ61" s="316" t="s">
        <v>71</v>
      </c>
      <c r="AR61" s="314" t="s">
        <v>71</v>
      </c>
      <c r="AS61" s="316" t="s">
        <v>71</v>
      </c>
      <c r="AT61" s="316" t="s">
        <v>71</v>
      </c>
      <c r="AU61" s="316" t="s">
        <v>71</v>
      </c>
      <c r="AV61" s="317" t="s">
        <v>71</v>
      </c>
      <c r="AW61" s="317" t="s">
        <v>71</v>
      </c>
      <c r="AX61" s="317" t="s">
        <v>68</v>
      </c>
      <c r="AY61" s="317" t="s">
        <v>68</v>
      </c>
      <c r="AZ61" s="317" t="s">
        <v>68</v>
      </c>
      <c r="BA61" s="317" t="s">
        <v>68</v>
      </c>
      <c r="BB61" s="317" t="s">
        <v>71</v>
      </c>
      <c r="BC61" s="317" t="s">
        <v>71</v>
      </c>
      <c r="BD61" s="317" t="s">
        <v>71</v>
      </c>
      <c r="BE61" s="317" t="s">
        <v>71</v>
      </c>
      <c r="BF61" s="317" t="s">
        <v>71</v>
      </c>
      <c r="BG61" s="314" t="s">
        <v>68</v>
      </c>
      <c r="BH61" s="314" t="s">
        <v>71</v>
      </c>
      <c r="BI61" s="317" t="s">
        <v>71</v>
      </c>
      <c r="BJ61" s="317" t="s">
        <v>71</v>
      </c>
      <c r="BK61" s="317" t="s">
        <v>71</v>
      </c>
      <c r="BL61" s="317" t="s">
        <v>71</v>
      </c>
      <c r="BM61" s="317" t="s">
        <v>71</v>
      </c>
      <c r="BN61" s="317" t="s">
        <v>68</v>
      </c>
      <c r="BO61" s="317" t="s">
        <v>71</v>
      </c>
      <c r="BP61" s="317" t="s">
        <v>71</v>
      </c>
      <c r="BQ61" s="317" t="s">
        <v>71</v>
      </c>
      <c r="BR61" s="317" t="s">
        <v>68</v>
      </c>
      <c r="BS61" s="317" t="s">
        <v>71</v>
      </c>
      <c r="BT61" s="317" t="s">
        <v>71</v>
      </c>
      <c r="BU61" s="317" t="s">
        <v>71</v>
      </c>
      <c r="BV61" s="317" t="s">
        <v>71</v>
      </c>
      <c r="BW61" s="317" t="s">
        <v>71</v>
      </c>
      <c r="BX61" s="317" t="s">
        <v>71</v>
      </c>
      <c r="BY61" s="317" t="s">
        <v>68</v>
      </c>
      <c r="BZ61" s="317" t="s">
        <v>71</v>
      </c>
      <c r="CA61" s="317" t="s">
        <v>71</v>
      </c>
      <c r="CB61" s="324" t="s">
        <v>71</v>
      </c>
    </row>
    <row r="62" spans="9:80" ht="15" thickBot="1" x14ac:dyDescent="0.4">
      <c r="K62" s="54"/>
      <c r="L62" s="57"/>
      <c r="M62" s="57"/>
      <c r="N62" s="54"/>
      <c r="O62" s="54"/>
      <c r="P62" s="54"/>
      <c r="Q62" s="54"/>
      <c r="R62" s="54"/>
      <c r="S62" s="54"/>
      <c r="T62" s="57"/>
      <c r="U62" s="57"/>
      <c r="V62" s="57"/>
      <c r="W62" s="57"/>
      <c r="X62" s="54"/>
      <c r="Y62" s="54"/>
      <c r="Z62" s="54"/>
      <c r="AA62" s="54"/>
      <c r="AD62" s="54"/>
      <c r="AE62" s="54"/>
      <c r="AF62" s="54"/>
      <c r="AG62" s="54"/>
      <c r="AH62" s="54"/>
      <c r="AI62" s="54"/>
      <c r="AK62" s="299" t="s">
        <v>40</v>
      </c>
      <c r="AL62" s="318" t="s">
        <v>68</v>
      </c>
      <c r="AM62" s="314" t="s">
        <v>71</v>
      </c>
      <c r="AN62" s="314" t="s">
        <v>68</v>
      </c>
      <c r="AO62" s="319" t="s">
        <v>71</v>
      </c>
      <c r="AP62" s="316" t="s">
        <v>68</v>
      </c>
      <c r="AQ62" s="319" t="s">
        <v>71</v>
      </c>
      <c r="AR62" s="314" t="s">
        <v>71</v>
      </c>
      <c r="AS62" s="319" t="s">
        <v>71</v>
      </c>
      <c r="AT62" s="319" t="s">
        <v>71</v>
      </c>
      <c r="AU62" s="319" t="s">
        <v>71</v>
      </c>
      <c r="AV62" s="314" t="s">
        <v>71</v>
      </c>
      <c r="AW62" s="314" t="s">
        <v>71</v>
      </c>
      <c r="AX62" s="314" t="s">
        <v>68</v>
      </c>
      <c r="AY62" s="314" t="s">
        <v>68</v>
      </c>
      <c r="AZ62" s="317" t="s">
        <v>68</v>
      </c>
      <c r="BA62" s="317" t="s">
        <v>68</v>
      </c>
      <c r="BB62" s="314" t="s">
        <v>71</v>
      </c>
      <c r="BC62" s="314" t="s">
        <v>71</v>
      </c>
      <c r="BD62" s="314" t="s">
        <v>71</v>
      </c>
      <c r="BE62" s="314" t="s">
        <v>71</v>
      </c>
      <c r="BF62" s="314" t="s">
        <v>71</v>
      </c>
      <c r="BG62" s="314" t="s">
        <v>68</v>
      </c>
      <c r="BH62" s="314" t="s">
        <v>71</v>
      </c>
      <c r="BI62" s="314" t="s">
        <v>68</v>
      </c>
      <c r="BJ62" s="314" t="s">
        <v>71</v>
      </c>
      <c r="BK62" s="314" t="s">
        <v>71</v>
      </c>
      <c r="BL62" s="314" t="s">
        <v>71</v>
      </c>
      <c r="BM62" s="314" t="s">
        <v>71</v>
      </c>
      <c r="BN62" s="314" t="s">
        <v>68</v>
      </c>
      <c r="BO62" s="314" t="s">
        <v>71</v>
      </c>
      <c r="BP62" s="314" t="s">
        <v>68</v>
      </c>
      <c r="BQ62" s="314" t="s">
        <v>71</v>
      </c>
      <c r="BR62" s="314" t="s">
        <v>68</v>
      </c>
      <c r="BS62" s="314" t="s">
        <v>71</v>
      </c>
      <c r="BT62" s="314" t="s">
        <v>71</v>
      </c>
      <c r="BU62" s="314" t="s">
        <v>71</v>
      </c>
      <c r="BV62" s="314" t="s">
        <v>71</v>
      </c>
      <c r="BW62" s="314" t="s">
        <v>71</v>
      </c>
      <c r="BX62" s="314" t="s">
        <v>71</v>
      </c>
      <c r="BY62" s="314" t="s">
        <v>68</v>
      </c>
      <c r="BZ62" s="314" t="s">
        <v>68</v>
      </c>
      <c r="CA62" s="314" t="s">
        <v>68</v>
      </c>
      <c r="CB62" s="323" t="s">
        <v>71</v>
      </c>
    </row>
    <row r="63" spans="9:80" ht="15" thickBot="1" x14ac:dyDescent="0.4">
      <c r="K63" s="54"/>
      <c r="L63" s="57"/>
      <c r="M63" s="57"/>
      <c r="N63" s="54"/>
      <c r="O63" s="54"/>
      <c r="P63" s="54"/>
      <c r="Q63" s="54"/>
      <c r="R63" s="54"/>
      <c r="S63" s="54"/>
      <c r="T63" s="57"/>
      <c r="U63" s="57"/>
      <c r="V63" s="57"/>
      <c r="W63" s="57"/>
      <c r="X63" s="54"/>
      <c r="Y63" s="54"/>
      <c r="Z63" s="54"/>
      <c r="AA63" s="54"/>
      <c r="AB63" s="409" t="s">
        <v>1832</v>
      </c>
      <c r="AC63" s="409"/>
      <c r="AD63" s="54"/>
      <c r="AE63" s="54"/>
      <c r="AF63" s="54"/>
      <c r="AG63" s="54"/>
      <c r="AH63" s="54"/>
      <c r="AI63" s="54"/>
      <c r="AK63" s="300" t="s">
        <v>41</v>
      </c>
      <c r="AL63" s="315" t="s">
        <v>68</v>
      </c>
      <c r="AM63" s="314" t="s">
        <v>71</v>
      </c>
      <c r="AN63" s="314" t="s">
        <v>71</v>
      </c>
      <c r="AO63" s="316" t="s">
        <v>68</v>
      </c>
      <c r="AP63" s="316" t="s">
        <v>68</v>
      </c>
      <c r="AQ63" s="316" t="s">
        <v>71</v>
      </c>
      <c r="AR63" s="314" t="s">
        <v>71</v>
      </c>
      <c r="AS63" s="316" t="s">
        <v>71</v>
      </c>
      <c r="AT63" s="316" t="s">
        <v>71</v>
      </c>
      <c r="AU63" s="316" t="s">
        <v>71</v>
      </c>
      <c r="AV63" s="317" t="s">
        <v>71</v>
      </c>
      <c r="AW63" s="317" t="s">
        <v>71</v>
      </c>
      <c r="AX63" s="317" t="s">
        <v>68</v>
      </c>
      <c r="AY63" s="317" t="s">
        <v>68</v>
      </c>
      <c r="AZ63" s="317" t="s">
        <v>68</v>
      </c>
      <c r="BA63" s="317" t="s">
        <v>68</v>
      </c>
      <c r="BB63" s="317" t="s">
        <v>71</v>
      </c>
      <c r="BC63" s="317" t="s">
        <v>71</v>
      </c>
      <c r="BD63" s="317" t="s">
        <v>71</v>
      </c>
      <c r="BE63" s="317" t="s">
        <v>71</v>
      </c>
      <c r="BF63" s="317" t="s">
        <v>71</v>
      </c>
      <c r="BG63" s="314" t="s">
        <v>68</v>
      </c>
      <c r="BH63" s="314" t="s">
        <v>71</v>
      </c>
      <c r="BI63" s="317" t="s">
        <v>71</v>
      </c>
      <c r="BJ63" s="314" t="s">
        <v>68</v>
      </c>
      <c r="BK63" s="314" t="s">
        <v>68</v>
      </c>
      <c r="BL63" s="317" t="s">
        <v>71</v>
      </c>
      <c r="BM63" s="317" t="s">
        <v>71</v>
      </c>
      <c r="BN63" s="317" t="s">
        <v>68</v>
      </c>
      <c r="BO63" s="317" t="s">
        <v>71</v>
      </c>
      <c r="BP63" s="314" t="s">
        <v>68</v>
      </c>
      <c r="BQ63" s="317" t="s">
        <v>71</v>
      </c>
      <c r="BR63" s="317" t="s">
        <v>68</v>
      </c>
      <c r="BS63" s="317" t="s">
        <v>68</v>
      </c>
      <c r="BT63" s="317" t="s">
        <v>71</v>
      </c>
      <c r="BU63" s="317" t="s">
        <v>71</v>
      </c>
      <c r="BV63" s="317" t="s">
        <v>71</v>
      </c>
      <c r="BW63" s="317" t="s">
        <v>71</v>
      </c>
      <c r="BX63" s="317" t="s">
        <v>71</v>
      </c>
      <c r="BY63" s="317" t="s">
        <v>68</v>
      </c>
      <c r="BZ63" s="317" t="s">
        <v>68</v>
      </c>
      <c r="CA63" s="317" t="s">
        <v>71</v>
      </c>
      <c r="CB63" s="324" t="s">
        <v>71</v>
      </c>
    </row>
    <row r="64" spans="9:80" ht="15" thickBot="1" x14ac:dyDescent="0.4">
      <c r="K64" s="54"/>
      <c r="L64" s="57"/>
      <c r="M64" s="57"/>
      <c r="N64" s="54"/>
      <c r="O64" s="54"/>
      <c r="P64" s="54"/>
      <c r="Q64" s="54"/>
      <c r="R64" s="54"/>
      <c r="S64" s="54"/>
      <c r="T64" s="57"/>
      <c r="U64" s="57"/>
      <c r="V64" s="57"/>
      <c r="W64" s="57"/>
      <c r="X64" s="54"/>
      <c r="Y64" s="54"/>
      <c r="Z64" s="54"/>
      <c r="AA64" s="54"/>
      <c r="AB64" s="291" t="s">
        <v>1828</v>
      </c>
      <c r="AC64" s="291" t="s">
        <v>71</v>
      </c>
      <c r="AD64" s="54"/>
      <c r="AE64" s="54"/>
      <c r="AF64" s="54"/>
      <c r="AG64" s="54"/>
      <c r="AH64" s="54"/>
      <c r="AI64" s="54"/>
      <c r="AK64" s="299" t="s">
        <v>48</v>
      </c>
      <c r="AL64" s="318" t="s">
        <v>68</v>
      </c>
      <c r="AM64" s="314" t="s">
        <v>71</v>
      </c>
      <c r="AN64" s="314" t="s">
        <v>71</v>
      </c>
      <c r="AO64" s="319" t="s">
        <v>71</v>
      </c>
      <c r="AP64" s="316" t="s">
        <v>68</v>
      </c>
      <c r="AQ64" s="319" t="s">
        <v>71</v>
      </c>
      <c r="AR64" s="314" t="s">
        <v>71</v>
      </c>
      <c r="AS64" s="319" t="s">
        <v>71</v>
      </c>
      <c r="AT64" s="319" t="s">
        <v>71</v>
      </c>
      <c r="AU64" s="319" t="s">
        <v>71</v>
      </c>
      <c r="AV64" s="314" t="s">
        <v>71</v>
      </c>
      <c r="AW64" s="314" t="s">
        <v>71</v>
      </c>
      <c r="AX64" s="314" t="s">
        <v>68</v>
      </c>
      <c r="AY64" s="314" t="s">
        <v>68</v>
      </c>
      <c r="AZ64" s="317" t="s">
        <v>68</v>
      </c>
      <c r="BA64" s="317" t="s">
        <v>68</v>
      </c>
      <c r="BB64" s="314" t="s">
        <v>71</v>
      </c>
      <c r="BC64" s="317" t="s">
        <v>68</v>
      </c>
      <c r="BD64" s="317" t="s">
        <v>68</v>
      </c>
      <c r="BE64" s="317" t="s">
        <v>68</v>
      </c>
      <c r="BF64" s="314" t="s">
        <v>71</v>
      </c>
      <c r="BG64" s="314" t="s">
        <v>68</v>
      </c>
      <c r="BH64" s="314" t="s">
        <v>71</v>
      </c>
      <c r="BI64" s="314" t="s">
        <v>68</v>
      </c>
      <c r="BJ64" s="314" t="s">
        <v>68</v>
      </c>
      <c r="BK64" s="314" t="s">
        <v>68</v>
      </c>
      <c r="BL64" s="314" t="s">
        <v>71</v>
      </c>
      <c r="BM64" s="314" t="s">
        <v>71</v>
      </c>
      <c r="BN64" s="314" t="s">
        <v>68</v>
      </c>
      <c r="BO64" s="314" t="s">
        <v>71</v>
      </c>
      <c r="BP64" s="314" t="s">
        <v>71</v>
      </c>
      <c r="BQ64" s="314" t="s">
        <v>71</v>
      </c>
      <c r="BR64" s="314" t="s">
        <v>68</v>
      </c>
      <c r="BS64" s="314" t="s">
        <v>71</v>
      </c>
      <c r="BT64" s="314" t="s">
        <v>71</v>
      </c>
      <c r="BU64" s="314" t="s">
        <v>71</v>
      </c>
      <c r="BV64" s="314" t="s">
        <v>71</v>
      </c>
      <c r="BW64" s="314" t="s">
        <v>71</v>
      </c>
      <c r="BX64" s="314" t="s">
        <v>71</v>
      </c>
      <c r="BY64" s="314" t="s">
        <v>68</v>
      </c>
      <c r="BZ64" s="314" t="s">
        <v>71</v>
      </c>
      <c r="CA64" s="314" t="s">
        <v>71</v>
      </c>
      <c r="CB64" s="323" t="s">
        <v>71</v>
      </c>
    </row>
    <row r="65" spans="11:80" ht="15" thickBot="1" x14ac:dyDescent="0.4">
      <c r="K65" s="54"/>
      <c r="L65" s="57"/>
      <c r="M65" s="57"/>
      <c r="N65" s="54"/>
      <c r="O65" s="54"/>
      <c r="P65" s="54"/>
      <c r="Q65" s="54"/>
      <c r="R65" s="54"/>
      <c r="S65" s="54"/>
      <c r="T65" s="57"/>
      <c r="U65" s="57"/>
      <c r="V65" s="57"/>
      <c r="W65" s="57"/>
      <c r="X65" s="54"/>
      <c r="Y65" s="54"/>
      <c r="Z65" s="54"/>
      <c r="AA65" s="54"/>
      <c r="AB65" s="291" t="s">
        <v>1829</v>
      </c>
      <c r="AC65" s="291" t="s">
        <v>1830</v>
      </c>
      <c r="AD65" s="54"/>
      <c r="AE65" s="54"/>
      <c r="AF65" s="54"/>
      <c r="AG65" s="54"/>
      <c r="AH65" s="54"/>
      <c r="AI65" s="54"/>
      <c r="AK65" s="300" t="s">
        <v>50</v>
      </c>
      <c r="AL65" s="315" t="s">
        <v>68</v>
      </c>
      <c r="AM65" s="314" t="s">
        <v>71</v>
      </c>
      <c r="AN65" s="314" t="s">
        <v>71</v>
      </c>
      <c r="AO65" s="316" t="s">
        <v>71</v>
      </c>
      <c r="AP65" s="314" t="s">
        <v>71</v>
      </c>
      <c r="AQ65" s="316" t="s">
        <v>71</v>
      </c>
      <c r="AR65" s="314" t="s">
        <v>71</v>
      </c>
      <c r="AS65" s="316" t="s">
        <v>71</v>
      </c>
      <c r="AT65" s="316" t="s">
        <v>71</v>
      </c>
      <c r="AU65" s="316" t="s">
        <v>71</v>
      </c>
      <c r="AV65" s="317" t="s">
        <v>71</v>
      </c>
      <c r="AW65" s="317" t="s">
        <v>71</v>
      </c>
      <c r="AX65" s="317" t="s">
        <v>68</v>
      </c>
      <c r="AY65" s="317" t="s">
        <v>68</v>
      </c>
      <c r="AZ65" s="317" t="s">
        <v>68</v>
      </c>
      <c r="BA65" s="317" t="s">
        <v>68</v>
      </c>
      <c r="BB65" s="317" t="s">
        <v>71</v>
      </c>
      <c r="BC65" s="317" t="s">
        <v>71</v>
      </c>
      <c r="BD65" s="317" t="s">
        <v>71</v>
      </c>
      <c r="BE65" s="317" t="s">
        <v>71</v>
      </c>
      <c r="BF65" s="317" t="s">
        <v>71</v>
      </c>
      <c r="BG65" s="314" t="s">
        <v>68</v>
      </c>
      <c r="BH65" s="314" t="s">
        <v>71</v>
      </c>
      <c r="BI65" s="317" t="s">
        <v>71</v>
      </c>
      <c r="BJ65" s="317" t="s">
        <v>71</v>
      </c>
      <c r="BK65" s="317" t="s">
        <v>71</v>
      </c>
      <c r="BL65" s="317" t="s">
        <v>71</v>
      </c>
      <c r="BM65" s="317" t="s">
        <v>71</v>
      </c>
      <c r="BN65" s="317" t="s">
        <v>68</v>
      </c>
      <c r="BO65" s="317" t="s">
        <v>71</v>
      </c>
      <c r="BP65" s="317" t="s">
        <v>71</v>
      </c>
      <c r="BQ65" s="317" t="s">
        <v>71</v>
      </c>
      <c r="BR65" s="317" t="s">
        <v>68</v>
      </c>
      <c r="BS65" s="317" t="s">
        <v>71</v>
      </c>
      <c r="BT65" s="317" t="s">
        <v>71</v>
      </c>
      <c r="BU65" s="317" t="s">
        <v>71</v>
      </c>
      <c r="BV65" s="317" t="s">
        <v>71</v>
      </c>
      <c r="BW65" s="317" t="s">
        <v>71</v>
      </c>
      <c r="BX65" s="317" t="s">
        <v>71</v>
      </c>
      <c r="BY65" s="317" t="s">
        <v>68</v>
      </c>
      <c r="BZ65" s="317" t="s">
        <v>71</v>
      </c>
      <c r="CA65" s="317" t="s">
        <v>71</v>
      </c>
      <c r="CB65" s="324" t="s">
        <v>71</v>
      </c>
    </row>
    <row r="66" spans="11:80" ht="15" thickBot="1" x14ac:dyDescent="0.4">
      <c r="K66" s="54"/>
      <c r="L66" s="57"/>
      <c r="M66" s="57"/>
      <c r="N66" s="54"/>
      <c r="O66" s="54"/>
      <c r="P66" s="54"/>
      <c r="Q66" s="54"/>
      <c r="R66" s="54"/>
      <c r="S66" s="54"/>
      <c r="T66" s="57"/>
      <c r="U66" s="57"/>
      <c r="V66" s="57"/>
      <c r="W66" s="57"/>
      <c r="X66" s="54"/>
      <c r="Y66" s="54"/>
      <c r="Z66" s="54"/>
      <c r="AA66" s="54"/>
      <c r="AB66" s="291"/>
      <c r="AC66" s="291" t="s">
        <v>1831</v>
      </c>
      <c r="AD66" s="54"/>
      <c r="AE66" s="54"/>
      <c r="AF66" s="54"/>
      <c r="AG66" s="54"/>
      <c r="AH66" s="54"/>
      <c r="AI66" s="54"/>
      <c r="AK66" s="299" t="s">
        <v>49</v>
      </c>
      <c r="AL66" s="318" t="s">
        <v>68</v>
      </c>
      <c r="AM66" s="314" t="s">
        <v>71</v>
      </c>
      <c r="AN66" s="314" t="s">
        <v>71</v>
      </c>
      <c r="AO66" s="319" t="s">
        <v>71</v>
      </c>
      <c r="AP66" s="314" t="s">
        <v>71</v>
      </c>
      <c r="AQ66" s="319" t="s">
        <v>71</v>
      </c>
      <c r="AR66" s="314" t="s">
        <v>71</v>
      </c>
      <c r="AS66" s="319" t="s">
        <v>71</v>
      </c>
      <c r="AT66" s="319" t="s">
        <v>71</v>
      </c>
      <c r="AU66" s="319" t="s">
        <v>71</v>
      </c>
      <c r="AV66" s="314" t="s">
        <v>71</v>
      </c>
      <c r="AW66" s="314" t="s">
        <v>71</v>
      </c>
      <c r="AX66" s="314" t="s">
        <v>68</v>
      </c>
      <c r="AY66" s="314" t="s">
        <v>68</v>
      </c>
      <c r="AZ66" s="317" t="s">
        <v>68</v>
      </c>
      <c r="BA66" s="317" t="s">
        <v>68</v>
      </c>
      <c r="BB66" s="314" t="s">
        <v>71</v>
      </c>
      <c r="BC66" s="314" t="s">
        <v>71</v>
      </c>
      <c r="BD66" s="314" t="s">
        <v>71</v>
      </c>
      <c r="BE66" s="314" t="s">
        <v>71</v>
      </c>
      <c r="BF66" s="314" t="s">
        <v>71</v>
      </c>
      <c r="BG66" s="314" t="s">
        <v>68</v>
      </c>
      <c r="BH66" s="314" t="s">
        <v>71</v>
      </c>
      <c r="BI66" s="314" t="s">
        <v>71</v>
      </c>
      <c r="BJ66" s="314" t="s">
        <v>71</v>
      </c>
      <c r="BK66" s="314" t="s">
        <v>71</v>
      </c>
      <c r="BL66" s="314" t="s">
        <v>71</v>
      </c>
      <c r="BM66" s="314" t="s">
        <v>71</v>
      </c>
      <c r="BN66" s="314" t="s">
        <v>68</v>
      </c>
      <c r="BO66" s="314" t="s">
        <v>71</v>
      </c>
      <c r="BP66" s="314" t="s">
        <v>71</v>
      </c>
      <c r="BQ66" s="314" t="s">
        <v>71</v>
      </c>
      <c r="BR66" s="314" t="s">
        <v>68</v>
      </c>
      <c r="BS66" s="314" t="s">
        <v>71</v>
      </c>
      <c r="BT66" s="314" t="s">
        <v>71</v>
      </c>
      <c r="BU66" s="314" t="s">
        <v>71</v>
      </c>
      <c r="BV66" s="314" t="s">
        <v>71</v>
      </c>
      <c r="BW66" s="314" t="s">
        <v>71</v>
      </c>
      <c r="BX66" s="314" t="s">
        <v>71</v>
      </c>
      <c r="BY66" s="314" t="s">
        <v>68</v>
      </c>
      <c r="BZ66" s="314" t="s">
        <v>71</v>
      </c>
      <c r="CA66" s="314" t="s">
        <v>71</v>
      </c>
      <c r="CB66" s="323" t="s">
        <v>71</v>
      </c>
    </row>
    <row r="67" spans="11:80" ht="15" thickBot="1" x14ac:dyDescent="0.4">
      <c r="K67" s="54"/>
      <c r="L67" s="57"/>
      <c r="M67" s="57"/>
      <c r="N67" s="54"/>
      <c r="O67" s="54"/>
      <c r="P67" s="54"/>
      <c r="Q67" s="54"/>
      <c r="R67" s="54"/>
      <c r="S67" s="54"/>
      <c r="T67" s="57"/>
      <c r="U67" s="57"/>
      <c r="V67" s="57"/>
      <c r="W67" s="57"/>
      <c r="X67" s="54"/>
      <c r="Y67" s="54"/>
      <c r="Z67" s="54"/>
      <c r="AA67" s="54"/>
      <c r="AB67" s="54"/>
      <c r="AC67" s="54"/>
      <c r="AD67" s="54"/>
      <c r="AE67" s="54"/>
      <c r="AF67" s="54"/>
      <c r="AG67" s="54"/>
      <c r="AH67" s="54"/>
      <c r="AI67" s="54"/>
      <c r="AK67" s="300" t="s">
        <v>59</v>
      </c>
      <c r="AL67" s="315" t="s">
        <v>68</v>
      </c>
      <c r="AM67" s="314" t="s">
        <v>71</v>
      </c>
      <c r="AN67" s="314" t="s">
        <v>71</v>
      </c>
      <c r="AO67" s="316" t="s">
        <v>71</v>
      </c>
      <c r="AP67" s="316" t="s">
        <v>68</v>
      </c>
      <c r="AQ67" s="316" t="s">
        <v>71</v>
      </c>
      <c r="AR67" s="314" t="s">
        <v>71</v>
      </c>
      <c r="AS67" s="316" t="s">
        <v>71</v>
      </c>
      <c r="AT67" s="316" t="s">
        <v>71</v>
      </c>
      <c r="AU67" s="316" t="s">
        <v>71</v>
      </c>
      <c r="AV67" s="317" t="s">
        <v>71</v>
      </c>
      <c r="AW67" s="314" t="s">
        <v>68</v>
      </c>
      <c r="AX67" s="317" t="s">
        <v>68</v>
      </c>
      <c r="AY67" s="317" t="s">
        <v>68</v>
      </c>
      <c r="AZ67" s="317" t="s">
        <v>68</v>
      </c>
      <c r="BA67" s="317" t="s">
        <v>68</v>
      </c>
      <c r="BB67" s="317" t="s">
        <v>71</v>
      </c>
      <c r="BC67" s="317" t="s">
        <v>68</v>
      </c>
      <c r="BD67" s="317" t="s">
        <v>68</v>
      </c>
      <c r="BE67" s="317" t="s">
        <v>68</v>
      </c>
      <c r="BF67" s="317" t="s">
        <v>71</v>
      </c>
      <c r="BG67" s="314" t="s">
        <v>68</v>
      </c>
      <c r="BH67" s="314" t="s">
        <v>71</v>
      </c>
      <c r="BI67" s="317" t="s">
        <v>71</v>
      </c>
      <c r="BJ67" s="317" t="s">
        <v>71</v>
      </c>
      <c r="BK67" s="317" t="s">
        <v>71</v>
      </c>
      <c r="BL67" s="317" t="s">
        <v>71</v>
      </c>
      <c r="BM67" s="317" t="s">
        <v>71</v>
      </c>
      <c r="BN67" s="317" t="s">
        <v>68</v>
      </c>
      <c r="BO67" s="317" t="s">
        <v>71</v>
      </c>
      <c r="BP67" s="317" t="s">
        <v>71</v>
      </c>
      <c r="BQ67" s="317" t="s">
        <v>71</v>
      </c>
      <c r="BR67" s="317" t="s">
        <v>68</v>
      </c>
      <c r="BS67" s="317" t="s">
        <v>71</v>
      </c>
      <c r="BT67" s="317" t="s">
        <v>71</v>
      </c>
      <c r="BU67" s="317" t="s">
        <v>71</v>
      </c>
      <c r="BV67" s="317" t="s">
        <v>71</v>
      </c>
      <c r="BW67" s="317" t="s">
        <v>71</v>
      </c>
      <c r="BX67" s="317" t="s">
        <v>71</v>
      </c>
      <c r="BY67" s="317" t="s">
        <v>68</v>
      </c>
      <c r="BZ67" s="317" t="s">
        <v>71</v>
      </c>
      <c r="CA67" s="317" t="s">
        <v>71</v>
      </c>
      <c r="CB67" s="324" t="s">
        <v>71</v>
      </c>
    </row>
    <row r="68" spans="11:80" ht="15" thickBot="1" x14ac:dyDescent="0.4">
      <c r="K68" s="54"/>
      <c r="L68" s="57"/>
      <c r="M68" s="57"/>
      <c r="N68" s="54"/>
      <c r="O68" s="54"/>
      <c r="P68" s="54"/>
      <c r="Q68" s="54"/>
      <c r="R68" s="54"/>
      <c r="S68" s="54"/>
      <c r="T68" s="57"/>
      <c r="U68" s="57"/>
      <c r="V68" s="57"/>
      <c r="W68" s="57"/>
      <c r="X68" s="54"/>
      <c r="Y68" s="54"/>
      <c r="Z68" s="54"/>
      <c r="AA68" s="54"/>
      <c r="AB68" s="54"/>
      <c r="AC68" s="54"/>
      <c r="AD68" s="54"/>
      <c r="AE68" s="54"/>
      <c r="AF68" s="54"/>
      <c r="AG68" s="54"/>
      <c r="AH68" s="54"/>
      <c r="AI68" s="54"/>
      <c r="AK68" s="299" t="s">
        <v>51</v>
      </c>
      <c r="AL68" s="318" t="s">
        <v>68</v>
      </c>
      <c r="AM68" s="314" t="s">
        <v>71</v>
      </c>
      <c r="AN68" s="314" t="s">
        <v>71</v>
      </c>
      <c r="AO68" s="319" t="s">
        <v>71</v>
      </c>
      <c r="AP68" s="316" t="s">
        <v>68</v>
      </c>
      <c r="AQ68" s="319" t="s">
        <v>71</v>
      </c>
      <c r="AR68" s="314" t="s">
        <v>71</v>
      </c>
      <c r="AS68" s="319" t="s">
        <v>71</v>
      </c>
      <c r="AT68" s="319" t="s">
        <v>71</v>
      </c>
      <c r="AU68" s="319" t="s">
        <v>71</v>
      </c>
      <c r="AV68" s="314" t="s">
        <v>71</v>
      </c>
      <c r="AW68" s="314" t="s">
        <v>71</v>
      </c>
      <c r="AX68" s="314" t="s">
        <v>68</v>
      </c>
      <c r="AY68" s="314" t="s">
        <v>68</v>
      </c>
      <c r="AZ68" s="314" t="s">
        <v>71</v>
      </c>
      <c r="BA68" s="314" t="s">
        <v>71</v>
      </c>
      <c r="BB68" s="314" t="s">
        <v>71</v>
      </c>
      <c r="BC68" s="314" t="s">
        <v>71</v>
      </c>
      <c r="BD68" s="314" t="s">
        <v>71</v>
      </c>
      <c r="BE68" s="314" t="s">
        <v>71</v>
      </c>
      <c r="BF68" s="314" t="s">
        <v>71</v>
      </c>
      <c r="BG68" s="314" t="s">
        <v>68</v>
      </c>
      <c r="BH68" s="314" t="s">
        <v>71</v>
      </c>
      <c r="BI68" s="314" t="s">
        <v>71</v>
      </c>
      <c r="BJ68" s="314" t="s">
        <v>71</v>
      </c>
      <c r="BK68" s="314" t="s">
        <v>71</v>
      </c>
      <c r="BL68" s="314" t="s">
        <v>71</v>
      </c>
      <c r="BM68" s="314" t="s">
        <v>71</v>
      </c>
      <c r="BN68" s="314" t="s">
        <v>68</v>
      </c>
      <c r="BO68" s="314" t="s">
        <v>71</v>
      </c>
      <c r="BP68" s="314" t="s">
        <v>68</v>
      </c>
      <c r="BQ68" s="314" t="s">
        <v>71</v>
      </c>
      <c r="BR68" s="314" t="s">
        <v>68</v>
      </c>
      <c r="BS68" s="314" t="s">
        <v>71</v>
      </c>
      <c r="BT68" s="314" t="s">
        <v>71</v>
      </c>
      <c r="BU68" s="314" t="s">
        <v>71</v>
      </c>
      <c r="BV68" s="314" t="s">
        <v>71</v>
      </c>
      <c r="BW68" s="314" t="s">
        <v>71</v>
      </c>
      <c r="BX68" s="314" t="s">
        <v>71</v>
      </c>
      <c r="BY68" s="314" t="s">
        <v>68</v>
      </c>
      <c r="BZ68" s="314" t="s">
        <v>68</v>
      </c>
      <c r="CA68" s="314" t="s">
        <v>71</v>
      </c>
      <c r="CB68" s="323" t="s">
        <v>71</v>
      </c>
    </row>
    <row r="69" spans="11:80" ht="15" thickBot="1" x14ac:dyDescent="0.4">
      <c r="K69" s="54"/>
      <c r="L69" s="57"/>
      <c r="M69" s="57"/>
      <c r="N69" s="54"/>
      <c r="O69" s="54"/>
      <c r="P69" s="54"/>
      <c r="Q69" s="54"/>
      <c r="R69" s="54"/>
      <c r="S69" s="54"/>
      <c r="T69" s="57"/>
      <c r="U69" s="57"/>
      <c r="V69" s="57"/>
      <c r="W69" s="57"/>
      <c r="X69" s="54"/>
      <c r="Y69" s="54"/>
      <c r="Z69" s="54"/>
      <c r="AA69" s="54"/>
      <c r="AB69" s="54"/>
      <c r="AC69" s="54"/>
      <c r="AD69" s="54"/>
      <c r="AE69" s="54"/>
      <c r="AF69" s="54"/>
      <c r="AG69" s="54"/>
      <c r="AH69" s="54"/>
      <c r="AI69" s="54"/>
      <c r="AK69" s="300" t="s">
        <v>52</v>
      </c>
      <c r="AL69" s="315" t="s">
        <v>68</v>
      </c>
      <c r="AM69" s="314" t="s">
        <v>71</v>
      </c>
      <c r="AN69" s="314" t="s">
        <v>71</v>
      </c>
      <c r="AO69" s="316" t="s">
        <v>68</v>
      </c>
      <c r="AP69" s="316" t="s">
        <v>68</v>
      </c>
      <c r="AQ69" s="316" t="s">
        <v>71</v>
      </c>
      <c r="AR69" s="314" t="s">
        <v>71</v>
      </c>
      <c r="AS69" s="316" t="s">
        <v>71</v>
      </c>
      <c r="AT69" s="316" t="s">
        <v>71</v>
      </c>
      <c r="AU69" s="316" t="s">
        <v>71</v>
      </c>
      <c r="AV69" s="317" t="s">
        <v>71</v>
      </c>
      <c r="AW69" s="317" t="s">
        <v>71</v>
      </c>
      <c r="AX69" s="317" t="s">
        <v>68</v>
      </c>
      <c r="AY69" s="317" t="s">
        <v>68</v>
      </c>
      <c r="AZ69" s="317" t="s">
        <v>68</v>
      </c>
      <c r="BA69" s="317" t="s">
        <v>68</v>
      </c>
      <c r="BB69" s="317" t="s">
        <v>71</v>
      </c>
      <c r="BC69" s="317" t="s">
        <v>71</v>
      </c>
      <c r="BD69" s="317" t="s">
        <v>71</v>
      </c>
      <c r="BE69" s="317" t="s">
        <v>71</v>
      </c>
      <c r="BF69" s="317" t="s">
        <v>71</v>
      </c>
      <c r="BG69" s="314" t="s">
        <v>68</v>
      </c>
      <c r="BH69" s="314" t="s">
        <v>71</v>
      </c>
      <c r="BI69" s="317" t="s">
        <v>71</v>
      </c>
      <c r="BJ69" s="317" t="s">
        <v>71</v>
      </c>
      <c r="BK69" s="317" t="s">
        <v>71</v>
      </c>
      <c r="BL69" s="317" t="s">
        <v>71</v>
      </c>
      <c r="BM69" s="317" t="s">
        <v>71</v>
      </c>
      <c r="BN69" s="317" t="s">
        <v>68</v>
      </c>
      <c r="BO69" s="317" t="s">
        <v>71</v>
      </c>
      <c r="BP69" s="317" t="s">
        <v>71</v>
      </c>
      <c r="BQ69" s="317" t="s">
        <v>71</v>
      </c>
      <c r="BR69" s="317" t="s">
        <v>68</v>
      </c>
      <c r="BS69" s="317" t="s">
        <v>71</v>
      </c>
      <c r="BT69" s="317" t="s">
        <v>71</v>
      </c>
      <c r="BU69" s="317" t="s">
        <v>71</v>
      </c>
      <c r="BV69" s="317" t="s">
        <v>71</v>
      </c>
      <c r="BW69" s="317" t="s">
        <v>71</v>
      </c>
      <c r="BX69" s="317" t="s">
        <v>71</v>
      </c>
      <c r="BY69" s="317" t="s">
        <v>68</v>
      </c>
      <c r="BZ69" s="317" t="s">
        <v>71</v>
      </c>
      <c r="CA69" s="317" t="s">
        <v>71</v>
      </c>
      <c r="CB69" s="324" t="s">
        <v>71</v>
      </c>
    </row>
    <row r="70" spans="11:80" ht="15" thickBot="1" x14ac:dyDescent="0.4">
      <c r="K70" s="54"/>
      <c r="L70" s="57"/>
      <c r="M70" s="57"/>
      <c r="N70" s="54"/>
      <c r="O70" s="54"/>
      <c r="P70" s="54"/>
      <c r="Q70" s="54"/>
      <c r="R70" s="54"/>
      <c r="S70" s="54"/>
      <c r="T70" s="57"/>
      <c r="U70" s="57"/>
      <c r="V70" s="57"/>
      <c r="W70" s="57"/>
      <c r="X70" s="54"/>
      <c r="Y70" s="54"/>
      <c r="Z70" s="54"/>
      <c r="AA70" s="54"/>
      <c r="AB70" s="54"/>
      <c r="AC70" s="54"/>
      <c r="AD70" s="54"/>
      <c r="AE70" s="54"/>
      <c r="AF70" s="54"/>
      <c r="AG70" s="54"/>
      <c r="AH70" s="54"/>
      <c r="AI70" s="54"/>
      <c r="AK70" s="299" t="s">
        <v>53</v>
      </c>
      <c r="AL70" s="318" t="s">
        <v>68</v>
      </c>
      <c r="AM70" s="314" t="s">
        <v>71</v>
      </c>
      <c r="AN70" s="314" t="s">
        <v>71</v>
      </c>
      <c r="AO70" s="319" t="s">
        <v>71</v>
      </c>
      <c r="AP70" s="316" t="s">
        <v>68</v>
      </c>
      <c r="AQ70" s="319" t="s">
        <v>71</v>
      </c>
      <c r="AR70" s="314" t="s">
        <v>71</v>
      </c>
      <c r="AS70" s="319" t="s">
        <v>71</v>
      </c>
      <c r="AT70" s="319" t="s">
        <v>71</v>
      </c>
      <c r="AU70" s="319" t="s">
        <v>71</v>
      </c>
      <c r="AV70" s="314" t="s">
        <v>71</v>
      </c>
      <c r="AW70" s="314" t="s">
        <v>71</v>
      </c>
      <c r="AX70" s="314" t="s">
        <v>68</v>
      </c>
      <c r="AY70" s="314" t="s">
        <v>68</v>
      </c>
      <c r="AZ70" s="317" t="s">
        <v>68</v>
      </c>
      <c r="BA70" s="317" t="s">
        <v>68</v>
      </c>
      <c r="BB70" s="314" t="s">
        <v>71</v>
      </c>
      <c r="BC70" s="317" t="s">
        <v>68</v>
      </c>
      <c r="BD70" s="317" t="s">
        <v>68</v>
      </c>
      <c r="BE70" s="317" t="s">
        <v>68</v>
      </c>
      <c r="BF70" s="314" t="s">
        <v>71</v>
      </c>
      <c r="BG70" s="314" t="s">
        <v>68</v>
      </c>
      <c r="BH70" s="314" t="s">
        <v>71</v>
      </c>
      <c r="BI70" s="314" t="s">
        <v>68</v>
      </c>
      <c r="BJ70" s="314" t="s">
        <v>71</v>
      </c>
      <c r="BK70" s="314" t="s">
        <v>71</v>
      </c>
      <c r="BL70" s="314" t="s">
        <v>71</v>
      </c>
      <c r="BM70" s="314" t="s">
        <v>71</v>
      </c>
      <c r="BN70" s="314" t="s">
        <v>68</v>
      </c>
      <c r="BO70" s="314" t="s">
        <v>71</v>
      </c>
      <c r="BP70" s="314" t="s">
        <v>68</v>
      </c>
      <c r="BQ70" s="314" t="s">
        <v>71</v>
      </c>
      <c r="BR70" s="314" t="s">
        <v>68</v>
      </c>
      <c r="BS70" s="314" t="s">
        <v>68</v>
      </c>
      <c r="BT70" s="314" t="s">
        <v>68</v>
      </c>
      <c r="BU70" s="314" t="s">
        <v>68</v>
      </c>
      <c r="BV70" s="314" t="s">
        <v>68</v>
      </c>
      <c r="BW70" s="314" t="s">
        <v>68</v>
      </c>
      <c r="BX70" s="314" t="s">
        <v>68</v>
      </c>
      <c r="BY70" s="314" t="s">
        <v>68</v>
      </c>
      <c r="BZ70" s="314" t="s">
        <v>68</v>
      </c>
      <c r="CA70" s="314" t="s">
        <v>68</v>
      </c>
      <c r="CB70" s="323" t="s">
        <v>71</v>
      </c>
    </row>
    <row r="71" spans="11:80" ht="15" thickBot="1" x14ac:dyDescent="0.4">
      <c r="K71" s="54"/>
      <c r="L71" s="57"/>
      <c r="M71" s="57"/>
      <c r="N71" s="54"/>
      <c r="O71" s="54"/>
      <c r="P71" s="54"/>
      <c r="Q71" s="54"/>
      <c r="R71" s="54"/>
      <c r="S71" s="54"/>
      <c r="T71" s="57"/>
      <c r="U71" s="57"/>
      <c r="V71" s="57"/>
      <c r="W71" s="57"/>
      <c r="X71" s="54"/>
      <c r="Y71" s="54"/>
      <c r="Z71" s="51"/>
      <c r="AA71" s="54"/>
      <c r="AB71" s="54"/>
      <c r="AC71" s="54"/>
      <c r="AD71" s="54"/>
      <c r="AE71" s="54"/>
      <c r="AF71" s="54"/>
      <c r="AG71" s="54"/>
      <c r="AH71" s="54"/>
      <c r="AI71" s="54"/>
      <c r="AK71" s="300" t="s">
        <v>54</v>
      </c>
      <c r="AL71" s="315" t="s">
        <v>68</v>
      </c>
      <c r="AM71" s="314" t="s">
        <v>71</v>
      </c>
      <c r="AN71" s="314" t="s">
        <v>71</v>
      </c>
      <c r="AO71" s="316" t="s">
        <v>71</v>
      </c>
      <c r="AP71" s="316" t="s">
        <v>68</v>
      </c>
      <c r="AQ71" s="316" t="s">
        <v>71</v>
      </c>
      <c r="AR71" s="314" t="s">
        <v>71</v>
      </c>
      <c r="AS71" s="316" t="s">
        <v>71</v>
      </c>
      <c r="AT71" s="316" t="s">
        <v>71</v>
      </c>
      <c r="AU71" s="316" t="s">
        <v>71</v>
      </c>
      <c r="AV71" s="317" t="s">
        <v>71</v>
      </c>
      <c r="AW71" s="317" t="s">
        <v>71</v>
      </c>
      <c r="AX71" s="317" t="s">
        <v>68</v>
      </c>
      <c r="AY71" s="317" t="s">
        <v>68</v>
      </c>
      <c r="AZ71" s="317" t="s">
        <v>68</v>
      </c>
      <c r="BA71" s="317" t="s">
        <v>68</v>
      </c>
      <c r="BB71" s="317" t="s">
        <v>71</v>
      </c>
      <c r="BC71" s="317" t="s">
        <v>68</v>
      </c>
      <c r="BD71" s="317" t="s">
        <v>68</v>
      </c>
      <c r="BE71" s="317" t="s">
        <v>68</v>
      </c>
      <c r="BF71" s="317" t="s">
        <v>71</v>
      </c>
      <c r="BG71" s="314" t="s">
        <v>68</v>
      </c>
      <c r="BH71" s="314" t="s">
        <v>71</v>
      </c>
      <c r="BI71" s="314" t="s">
        <v>68</v>
      </c>
      <c r="BJ71" s="314" t="s">
        <v>68</v>
      </c>
      <c r="BK71" s="314" t="s">
        <v>68</v>
      </c>
      <c r="BL71" s="317" t="s">
        <v>71</v>
      </c>
      <c r="BM71" s="317" t="s">
        <v>71</v>
      </c>
      <c r="BN71" s="317" t="s">
        <v>68</v>
      </c>
      <c r="BO71" s="317" t="s">
        <v>71</v>
      </c>
      <c r="BP71" s="317" t="s">
        <v>71</v>
      </c>
      <c r="BQ71" s="317" t="s">
        <v>71</v>
      </c>
      <c r="BR71" s="317" t="s">
        <v>68</v>
      </c>
      <c r="BS71" s="317" t="s">
        <v>71</v>
      </c>
      <c r="BT71" s="317" t="s">
        <v>71</v>
      </c>
      <c r="BU71" s="317" t="s">
        <v>71</v>
      </c>
      <c r="BV71" s="317" t="s">
        <v>71</v>
      </c>
      <c r="BW71" s="317" t="s">
        <v>71</v>
      </c>
      <c r="BX71" s="317" t="s">
        <v>71</v>
      </c>
      <c r="BY71" s="317" t="s">
        <v>68</v>
      </c>
      <c r="BZ71" s="317" t="s">
        <v>71</v>
      </c>
      <c r="CA71" s="317" t="s">
        <v>71</v>
      </c>
      <c r="CB71" s="324" t="s">
        <v>71</v>
      </c>
    </row>
    <row r="72" spans="11:80" ht="15" thickBot="1" x14ac:dyDescent="0.4">
      <c r="K72" s="54"/>
      <c r="L72" s="57"/>
      <c r="M72" s="60"/>
      <c r="N72" s="54"/>
      <c r="O72" s="54"/>
      <c r="P72" s="54"/>
      <c r="Q72" s="54"/>
      <c r="R72" s="54"/>
      <c r="S72" s="54"/>
      <c r="T72" s="57"/>
      <c r="U72" s="57"/>
      <c r="V72" s="57"/>
      <c r="W72" s="57"/>
      <c r="X72" s="54"/>
      <c r="Y72" s="54"/>
      <c r="Z72" s="51"/>
      <c r="AA72" s="54"/>
      <c r="AB72" s="54"/>
      <c r="AC72" s="54"/>
      <c r="AD72" s="54"/>
      <c r="AE72" s="54"/>
      <c r="AF72" s="54"/>
      <c r="AG72" s="54"/>
      <c r="AH72" s="54"/>
      <c r="AI72" s="54"/>
      <c r="AK72" s="299" t="s">
        <v>56</v>
      </c>
      <c r="AL72" s="318" t="s">
        <v>68</v>
      </c>
      <c r="AM72" s="314" t="s">
        <v>71</v>
      </c>
      <c r="AN72" s="314" t="s">
        <v>71</v>
      </c>
      <c r="AO72" s="319" t="s">
        <v>71</v>
      </c>
      <c r="AP72" s="316" t="s">
        <v>68</v>
      </c>
      <c r="AQ72" s="319" t="s">
        <v>71</v>
      </c>
      <c r="AR72" s="314" t="s">
        <v>71</v>
      </c>
      <c r="AS72" s="319" t="s">
        <v>71</v>
      </c>
      <c r="AT72" s="319" t="s">
        <v>71</v>
      </c>
      <c r="AU72" s="319" t="s">
        <v>71</v>
      </c>
      <c r="AV72" s="314" t="s">
        <v>71</v>
      </c>
      <c r="AW72" s="314" t="s">
        <v>71</v>
      </c>
      <c r="AX72" s="314" t="s">
        <v>68</v>
      </c>
      <c r="AY72" s="314" t="s">
        <v>68</v>
      </c>
      <c r="AZ72" s="317" t="s">
        <v>68</v>
      </c>
      <c r="BA72" s="317" t="s">
        <v>68</v>
      </c>
      <c r="BB72" s="314" t="s">
        <v>71</v>
      </c>
      <c r="BC72" s="317" t="s">
        <v>68</v>
      </c>
      <c r="BD72" s="317" t="s">
        <v>68</v>
      </c>
      <c r="BE72" s="317" t="s">
        <v>68</v>
      </c>
      <c r="BF72" s="314" t="s">
        <v>71</v>
      </c>
      <c r="BG72" s="314" t="s">
        <v>68</v>
      </c>
      <c r="BH72" s="314" t="s">
        <v>71</v>
      </c>
      <c r="BI72" s="314" t="s">
        <v>71</v>
      </c>
      <c r="BJ72" s="314" t="s">
        <v>68</v>
      </c>
      <c r="BK72" s="314" t="s">
        <v>68</v>
      </c>
      <c r="BL72" s="314" t="s">
        <v>71</v>
      </c>
      <c r="BM72" s="314" t="s">
        <v>68</v>
      </c>
      <c r="BN72" s="314" t="s">
        <v>68</v>
      </c>
      <c r="BO72" s="314" t="s">
        <v>71</v>
      </c>
      <c r="BP72" s="314" t="s">
        <v>71</v>
      </c>
      <c r="BQ72" s="314" t="s">
        <v>71</v>
      </c>
      <c r="BR72" s="314" t="s">
        <v>68</v>
      </c>
      <c r="BS72" s="314" t="s">
        <v>68</v>
      </c>
      <c r="BT72" s="314" t="s">
        <v>68</v>
      </c>
      <c r="BU72" s="314" t="s">
        <v>68</v>
      </c>
      <c r="BV72" s="314" t="s">
        <v>68</v>
      </c>
      <c r="BW72" s="314" t="s">
        <v>68</v>
      </c>
      <c r="BX72" s="314" t="s">
        <v>68</v>
      </c>
      <c r="BY72" s="314" t="s">
        <v>68</v>
      </c>
      <c r="BZ72" s="314" t="s">
        <v>71</v>
      </c>
      <c r="CA72" s="314" t="s">
        <v>71</v>
      </c>
      <c r="CB72" s="323" t="s">
        <v>71</v>
      </c>
    </row>
    <row r="73" spans="11:80" ht="15" thickBot="1" x14ac:dyDescent="0.4">
      <c r="K73" s="54"/>
      <c r="L73" s="57"/>
      <c r="M73" s="60"/>
      <c r="N73" s="54"/>
      <c r="O73" s="54"/>
      <c r="P73" s="54"/>
      <c r="Q73" s="54"/>
      <c r="R73" s="54"/>
      <c r="S73" s="54"/>
      <c r="T73" s="57"/>
      <c r="U73" s="57"/>
      <c r="V73" s="57"/>
      <c r="W73" s="57"/>
      <c r="X73" s="54"/>
      <c r="Y73" s="54"/>
      <c r="Z73" s="51"/>
      <c r="AA73" s="54"/>
      <c r="AB73" s="54"/>
      <c r="AC73" s="54"/>
      <c r="AD73" s="54"/>
      <c r="AE73" s="54"/>
      <c r="AF73" s="54"/>
      <c r="AG73" s="54"/>
      <c r="AH73" s="54"/>
      <c r="AI73" s="54"/>
      <c r="AK73" s="300" t="s">
        <v>35</v>
      </c>
      <c r="AL73" s="315" t="s">
        <v>68</v>
      </c>
      <c r="AM73" s="314" t="s">
        <v>71</v>
      </c>
      <c r="AN73" s="314" t="s">
        <v>71</v>
      </c>
      <c r="AO73" s="316" t="s">
        <v>71</v>
      </c>
      <c r="AP73" s="316" t="s">
        <v>68</v>
      </c>
      <c r="AQ73" s="316" t="s">
        <v>71</v>
      </c>
      <c r="AR73" s="314" t="s">
        <v>71</v>
      </c>
      <c r="AS73" s="316" t="s">
        <v>71</v>
      </c>
      <c r="AT73" s="316" t="s">
        <v>71</v>
      </c>
      <c r="AU73" s="316" t="s">
        <v>71</v>
      </c>
      <c r="AV73" s="317" t="s">
        <v>71</v>
      </c>
      <c r="AW73" s="317" t="s">
        <v>71</v>
      </c>
      <c r="AX73" s="317" t="s">
        <v>68</v>
      </c>
      <c r="AY73" s="317" t="s">
        <v>68</v>
      </c>
      <c r="AZ73" s="317" t="s">
        <v>68</v>
      </c>
      <c r="BA73" s="317" t="s">
        <v>68</v>
      </c>
      <c r="BB73" s="317" t="s">
        <v>71</v>
      </c>
      <c r="BC73" s="317" t="s">
        <v>68</v>
      </c>
      <c r="BD73" s="317" t="s">
        <v>68</v>
      </c>
      <c r="BE73" s="317" t="s">
        <v>68</v>
      </c>
      <c r="BF73" s="317" t="s">
        <v>71</v>
      </c>
      <c r="BG73" s="314" t="s">
        <v>68</v>
      </c>
      <c r="BH73" s="314" t="s">
        <v>71</v>
      </c>
      <c r="BI73" s="314" t="s">
        <v>68</v>
      </c>
      <c r="BJ73" s="317" t="s">
        <v>71</v>
      </c>
      <c r="BK73" s="317" t="s">
        <v>71</v>
      </c>
      <c r="BL73" s="317" t="s">
        <v>71</v>
      </c>
      <c r="BM73" s="317" t="s">
        <v>71</v>
      </c>
      <c r="BN73" s="317" t="s">
        <v>68</v>
      </c>
      <c r="BO73" s="317" t="s">
        <v>71</v>
      </c>
      <c r="BP73" s="317" t="s">
        <v>71</v>
      </c>
      <c r="BQ73" s="317" t="s">
        <v>71</v>
      </c>
      <c r="BR73" s="317" t="s">
        <v>68</v>
      </c>
      <c r="BS73" s="317" t="s">
        <v>71</v>
      </c>
      <c r="BT73" s="317" t="s">
        <v>71</v>
      </c>
      <c r="BU73" s="317" t="s">
        <v>71</v>
      </c>
      <c r="BV73" s="317" t="s">
        <v>71</v>
      </c>
      <c r="BW73" s="317" t="s">
        <v>71</v>
      </c>
      <c r="BX73" s="317" t="s">
        <v>71</v>
      </c>
      <c r="BY73" s="317" t="s">
        <v>68</v>
      </c>
      <c r="BZ73" s="317" t="s">
        <v>71</v>
      </c>
      <c r="CA73" s="317" t="s">
        <v>71</v>
      </c>
      <c r="CB73" s="324" t="s">
        <v>71</v>
      </c>
    </row>
    <row r="74" spans="11:80" ht="15" thickBot="1" x14ac:dyDescent="0.4">
      <c r="K74" s="54"/>
      <c r="L74" s="57"/>
      <c r="M74" s="60"/>
      <c r="N74" s="54"/>
      <c r="O74" s="54"/>
      <c r="P74" s="54"/>
      <c r="Q74" s="54"/>
      <c r="R74" s="54"/>
      <c r="S74" s="54"/>
      <c r="T74" s="57"/>
      <c r="U74" s="57"/>
      <c r="V74" s="57"/>
      <c r="W74" s="57"/>
      <c r="X74" s="54"/>
      <c r="Y74" s="54"/>
      <c r="Z74" s="51"/>
      <c r="AA74" s="54"/>
      <c r="AB74" s="54"/>
      <c r="AC74" s="54"/>
      <c r="AD74" s="54"/>
      <c r="AE74" s="54"/>
      <c r="AF74" s="54"/>
      <c r="AG74" s="54"/>
      <c r="AH74" s="54"/>
      <c r="AI74" s="54"/>
      <c r="AK74" s="299" t="s">
        <v>36</v>
      </c>
      <c r="AL74" s="318" t="s">
        <v>68</v>
      </c>
      <c r="AM74" s="314" t="s">
        <v>71</v>
      </c>
      <c r="AN74" s="314" t="s">
        <v>71</v>
      </c>
      <c r="AO74" s="319" t="s">
        <v>71</v>
      </c>
      <c r="AP74" s="316" t="s">
        <v>68</v>
      </c>
      <c r="AQ74" s="319" t="s">
        <v>71</v>
      </c>
      <c r="AR74" s="314" t="s">
        <v>71</v>
      </c>
      <c r="AS74" s="319" t="s">
        <v>71</v>
      </c>
      <c r="AT74" s="319" t="s">
        <v>71</v>
      </c>
      <c r="AU74" s="319" t="s">
        <v>71</v>
      </c>
      <c r="AV74" s="314" t="s">
        <v>71</v>
      </c>
      <c r="AW74" s="314" t="s">
        <v>71</v>
      </c>
      <c r="AX74" s="314" t="s">
        <v>68</v>
      </c>
      <c r="AY74" s="314" t="s">
        <v>71</v>
      </c>
      <c r="AZ74" s="314" t="s">
        <v>71</v>
      </c>
      <c r="BA74" s="314" t="s">
        <v>71</v>
      </c>
      <c r="BB74" s="314" t="s">
        <v>71</v>
      </c>
      <c r="BC74" s="314" t="s">
        <v>71</v>
      </c>
      <c r="BD74" s="314" t="s">
        <v>71</v>
      </c>
      <c r="BE74" s="314" t="s">
        <v>71</v>
      </c>
      <c r="BF74" s="314" t="s">
        <v>71</v>
      </c>
      <c r="BG74" s="314" t="s">
        <v>68</v>
      </c>
      <c r="BH74" s="314" t="s">
        <v>71</v>
      </c>
      <c r="BI74" s="314" t="s">
        <v>71</v>
      </c>
      <c r="BJ74" s="314" t="s">
        <v>71</v>
      </c>
      <c r="BK74" s="314" t="s">
        <v>71</v>
      </c>
      <c r="BL74" s="314" t="s">
        <v>71</v>
      </c>
      <c r="BM74" s="314" t="s">
        <v>71</v>
      </c>
      <c r="BN74" s="314" t="s">
        <v>68</v>
      </c>
      <c r="BO74" s="314" t="s">
        <v>71</v>
      </c>
      <c r="BP74" s="314" t="s">
        <v>71</v>
      </c>
      <c r="BQ74" s="314" t="s">
        <v>71</v>
      </c>
      <c r="BR74" s="314" t="s">
        <v>68</v>
      </c>
      <c r="BS74" s="314" t="s">
        <v>71</v>
      </c>
      <c r="BT74" s="314" t="s">
        <v>71</v>
      </c>
      <c r="BU74" s="314" t="s">
        <v>71</v>
      </c>
      <c r="BV74" s="314" t="s">
        <v>71</v>
      </c>
      <c r="BW74" s="314" t="s">
        <v>71</v>
      </c>
      <c r="BX74" s="314" t="s">
        <v>71</v>
      </c>
      <c r="BY74" s="314" t="s">
        <v>68</v>
      </c>
      <c r="BZ74" s="314" t="s">
        <v>71</v>
      </c>
      <c r="CA74" s="314" t="s">
        <v>71</v>
      </c>
      <c r="CB74" s="323" t="s">
        <v>71</v>
      </c>
    </row>
    <row r="75" spans="11:80" ht="15" thickBot="1" x14ac:dyDescent="0.4">
      <c r="K75" s="51"/>
      <c r="L75" s="57"/>
      <c r="M75" s="60"/>
      <c r="N75" s="51"/>
      <c r="O75" s="51"/>
      <c r="P75" s="51"/>
      <c r="Q75" s="51"/>
      <c r="R75" s="51"/>
      <c r="S75" s="51"/>
      <c r="T75" s="51"/>
      <c r="U75" s="51"/>
      <c r="V75" s="51"/>
      <c r="W75" s="51"/>
      <c r="X75" s="51"/>
      <c r="Y75" s="51"/>
      <c r="Z75" s="51"/>
      <c r="AA75" s="51"/>
      <c r="AB75" s="51"/>
      <c r="AC75" s="54"/>
      <c r="AD75" s="51"/>
      <c r="AE75" s="51"/>
      <c r="AF75" s="51"/>
      <c r="AG75" s="51"/>
      <c r="AH75" s="54"/>
      <c r="AI75" s="51"/>
      <c r="AK75" s="300" t="s">
        <v>57</v>
      </c>
      <c r="AL75" s="320" t="s">
        <v>68</v>
      </c>
      <c r="AM75" s="314" t="s">
        <v>71</v>
      </c>
      <c r="AN75" s="314" t="s">
        <v>71</v>
      </c>
      <c r="AO75" s="321" t="s">
        <v>71</v>
      </c>
      <c r="AP75" s="316" t="s">
        <v>68</v>
      </c>
      <c r="AQ75" s="321" t="s">
        <v>71</v>
      </c>
      <c r="AR75" s="314" t="s">
        <v>71</v>
      </c>
      <c r="AS75" s="321" t="s">
        <v>71</v>
      </c>
      <c r="AT75" s="321" t="s">
        <v>71</v>
      </c>
      <c r="AU75" s="321" t="s">
        <v>71</v>
      </c>
      <c r="AV75" s="322" t="s">
        <v>71</v>
      </c>
      <c r="AW75" s="314" t="s">
        <v>68</v>
      </c>
      <c r="AX75" s="322" t="s">
        <v>68</v>
      </c>
      <c r="AY75" s="322" t="s">
        <v>68</v>
      </c>
      <c r="AZ75" s="322" t="s">
        <v>71</v>
      </c>
      <c r="BA75" s="322" t="s">
        <v>71</v>
      </c>
      <c r="BB75" s="322" t="s">
        <v>71</v>
      </c>
      <c r="BC75" s="322" t="s">
        <v>71</v>
      </c>
      <c r="BD75" s="322" t="s">
        <v>71</v>
      </c>
      <c r="BE75" s="322" t="s">
        <v>71</v>
      </c>
      <c r="BF75" s="322" t="s">
        <v>71</v>
      </c>
      <c r="BG75" s="314" t="s">
        <v>68</v>
      </c>
      <c r="BH75" s="314" t="s">
        <v>71</v>
      </c>
      <c r="BI75" s="314" t="s">
        <v>68</v>
      </c>
      <c r="BJ75" s="314" t="s">
        <v>68</v>
      </c>
      <c r="BK75" s="314" t="s">
        <v>68</v>
      </c>
      <c r="BL75" s="322" t="s">
        <v>71</v>
      </c>
      <c r="BM75" s="322" t="s">
        <v>71</v>
      </c>
      <c r="BN75" s="322" t="s">
        <v>68</v>
      </c>
      <c r="BO75" s="322" t="s">
        <v>71</v>
      </c>
      <c r="BP75" s="322" t="s">
        <v>71</v>
      </c>
      <c r="BQ75" s="322" t="s">
        <v>71</v>
      </c>
      <c r="BR75" s="322" t="s">
        <v>68</v>
      </c>
      <c r="BS75" s="322" t="s">
        <v>68</v>
      </c>
      <c r="BT75" s="322" t="s">
        <v>71</v>
      </c>
      <c r="BU75" s="322" t="s">
        <v>71</v>
      </c>
      <c r="BV75" s="322" t="s">
        <v>71</v>
      </c>
      <c r="BW75" s="322" t="s">
        <v>71</v>
      </c>
      <c r="BX75" s="322" t="s">
        <v>71</v>
      </c>
      <c r="BY75" s="322" t="s">
        <v>68</v>
      </c>
      <c r="BZ75" s="322" t="s">
        <v>68</v>
      </c>
      <c r="CA75" s="322" t="s">
        <v>71</v>
      </c>
      <c r="CB75" s="325" t="s">
        <v>71</v>
      </c>
    </row>
    <row r="76" spans="11:80" x14ac:dyDescent="0.35">
      <c r="K76" s="51"/>
      <c r="L76" s="60"/>
      <c r="M76" s="60"/>
      <c r="N76" s="51"/>
      <c r="O76" s="51"/>
      <c r="P76" s="51"/>
      <c r="Q76" s="51"/>
      <c r="R76" s="51"/>
      <c r="S76" s="51"/>
      <c r="T76" s="51"/>
      <c r="U76" s="51"/>
      <c r="V76" s="51"/>
      <c r="W76" s="51"/>
      <c r="X76" s="51"/>
      <c r="Y76" s="51"/>
      <c r="Z76" s="51"/>
      <c r="AA76" s="51"/>
      <c r="AB76" s="51"/>
      <c r="AC76" s="54"/>
      <c r="AD76" s="51"/>
      <c r="AE76" s="51"/>
      <c r="AF76" s="51"/>
      <c r="AG76" s="51"/>
      <c r="AH76" s="51"/>
      <c r="AI76" s="51"/>
      <c r="BR76"/>
      <c r="BS76"/>
      <c r="BT76"/>
    </row>
    <row r="77" spans="11:80" x14ac:dyDescent="0.35">
      <c r="K77" s="51"/>
      <c r="L77" s="60"/>
      <c r="M77" s="60"/>
      <c r="N77" s="51"/>
      <c r="O77" s="51"/>
      <c r="P77" s="51"/>
      <c r="Q77" s="51"/>
      <c r="R77" s="51"/>
      <c r="S77" s="51"/>
      <c r="T77" s="51"/>
      <c r="U77" s="51"/>
      <c r="V77" s="51"/>
      <c r="W77" s="51"/>
      <c r="X77" s="51"/>
      <c r="Y77" s="51"/>
      <c r="Z77" s="51"/>
      <c r="AA77" s="51"/>
      <c r="AB77" s="51"/>
      <c r="AC77" s="54"/>
      <c r="AD77" s="51"/>
      <c r="AE77" s="51"/>
      <c r="AF77" s="51"/>
      <c r="AG77" s="51"/>
      <c r="AH77" s="51"/>
      <c r="AI77" s="51"/>
      <c r="AK77"/>
      <c r="AV77"/>
      <c r="AW77"/>
      <c r="AX77"/>
      <c r="AY77"/>
      <c r="AZ77"/>
      <c r="BA77"/>
      <c r="BB77"/>
      <c r="BC77"/>
      <c r="BD77"/>
      <c r="BE77"/>
      <c r="BF77"/>
      <c r="BG77"/>
      <c r="BH77"/>
      <c r="BI77"/>
      <c r="BJ77"/>
      <c r="BK77"/>
      <c r="BL77"/>
      <c r="BM77"/>
      <c r="BN77"/>
      <c r="BO77"/>
      <c r="BP77"/>
      <c r="BQ77"/>
      <c r="BR77"/>
      <c r="BS77"/>
      <c r="BT77"/>
      <c r="BU77"/>
    </row>
    <row r="78" spans="11:80" x14ac:dyDescent="0.35">
      <c r="K78" s="51"/>
      <c r="L78" s="60"/>
      <c r="M78" s="60"/>
      <c r="N78" s="51"/>
      <c r="O78" s="51"/>
      <c r="P78" s="51"/>
      <c r="Q78" s="51"/>
      <c r="R78" s="51"/>
      <c r="S78" s="51"/>
      <c r="T78" s="51"/>
      <c r="U78" s="51"/>
      <c r="V78" s="51"/>
      <c r="W78" s="51"/>
      <c r="X78" s="51"/>
      <c r="Y78" s="51"/>
      <c r="Z78" s="51"/>
      <c r="AA78" s="51"/>
      <c r="AB78" s="51"/>
      <c r="AC78" s="54"/>
      <c r="AD78" s="51"/>
      <c r="AE78" s="51"/>
      <c r="AF78" s="51"/>
      <c r="AG78" s="51"/>
      <c r="AH78" s="51"/>
      <c r="AI78" s="51"/>
      <c r="AK78"/>
      <c r="AV78"/>
      <c r="AW78"/>
      <c r="AX78"/>
      <c r="AY78"/>
      <c r="AZ78"/>
      <c r="BA78"/>
      <c r="BB78"/>
      <c r="BC78"/>
      <c r="BD78"/>
      <c r="BE78"/>
      <c r="BF78"/>
      <c r="BG78"/>
      <c r="BH78"/>
      <c r="BI78"/>
      <c r="BJ78"/>
      <c r="BK78"/>
      <c r="BL78"/>
      <c r="BM78"/>
      <c r="BN78"/>
      <c r="BO78"/>
      <c r="BP78"/>
      <c r="BQ78"/>
      <c r="BR78"/>
      <c r="BS78"/>
      <c r="BT78"/>
      <c r="BU78"/>
    </row>
    <row r="79" spans="11:80" x14ac:dyDescent="0.35">
      <c r="K79" s="51"/>
      <c r="L79" s="60"/>
      <c r="M79" s="60"/>
      <c r="N79" s="51"/>
      <c r="O79" s="51"/>
      <c r="P79" s="51"/>
      <c r="Q79" s="51"/>
      <c r="R79" s="51"/>
      <c r="S79" s="51"/>
      <c r="T79" s="51"/>
      <c r="U79" s="51"/>
      <c r="V79" s="51"/>
      <c r="W79" s="51"/>
      <c r="X79" s="51"/>
      <c r="Y79" s="51"/>
      <c r="Z79" s="51"/>
      <c r="AA79" s="51"/>
      <c r="AB79" s="51"/>
      <c r="AC79" s="54"/>
      <c r="AD79" s="51"/>
      <c r="AE79" s="51"/>
      <c r="AF79" s="51"/>
      <c r="AG79" s="51"/>
      <c r="AH79" s="51"/>
      <c r="AI79" s="51"/>
      <c r="AK79"/>
      <c r="AV79"/>
      <c r="AW79"/>
      <c r="AX79"/>
      <c r="AY79"/>
      <c r="AZ79"/>
      <c r="BA79"/>
      <c r="BB79"/>
      <c r="BC79"/>
      <c r="BD79"/>
      <c r="BE79"/>
      <c r="BF79"/>
      <c r="BG79"/>
      <c r="BH79"/>
      <c r="BI79"/>
      <c r="BJ79"/>
      <c r="BK79"/>
      <c r="BL79"/>
      <c r="BM79"/>
      <c r="BN79"/>
      <c r="BO79"/>
      <c r="BP79"/>
      <c r="BQ79"/>
      <c r="BR79"/>
      <c r="BS79"/>
      <c r="BT79"/>
      <c r="BU79"/>
    </row>
    <row r="80" spans="11:80" x14ac:dyDescent="0.35">
      <c r="K80" s="51"/>
      <c r="L80" s="60"/>
      <c r="M80" s="60"/>
      <c r="N80" s="51"/>
      <c r="O80" s="51"/>
      <c r="P80" s="51"/>
      <c r="Q80" s="51"/>
      <c r="R80" s="51"/>
      <c r="S80" s="51"/>
      <c r="T80" s="51"/>
      <c r="U80" s="51"/>
      <c r="V80" s="51"/>
      <c r="W80" s="51"/>
      <c r="X80" s="51"/>
      <c r="Y80" s="51"/>
      <c r="Z80" s="51"/>
      <c r="AA80" s="51"/>
      <c r="AB80" s="51"/>
      <c r="AC80" s="54"/>
      <c r="AD80" s="51"/>
      <c r="AE80" s="51"/>
      <c r="AF80" s="51"/>
      <c r="AG80" s="51"/>
      <c r="AH80" s="51"/>
      <c r="AI80" s="51"/>
      <c r="AK80"/>
      <c r="AV80"/>
      <c r="AW80"/>
      <c r="AX80"/>
      <c r="AY80"/>
      <c r="AZ80"/>
      <c r="BA80"/>
      <c r="BB80"/>
      <c r="BC80"/>
      <c r="BD80"/>
      <c r="BE80"/>
      <c r="BF80"/>
      <c r="BG80"/>
      <c r="BH80"/>
      <c r="BI80"/>
      <c r="BJ80"/>
      <c r="BK80"/>
      <c r="BL80"/>
      <c r="BM80"/>
      <c r="BN80"/>
      <c r="BO80"/>
      <c r="BP80"/>
      <c r="BQ80"/>
      <c r="BR80"/>
      <c r="BS80"/>
      <c r="BT80"/>
      <c r="BU80"/>
    </row>
    <row r="81" spans="11:73" x14ac:dyDescent="0.35">
      <c r="K81" s="51"/>
      <c r="L81" s="60"/>
      <c r="M81" s="60"/>
      <c r="N81" s="51"/>
      <c r="O81" s="51"/>
      <c r="P81" s="51"/>
      <c r="Q81" s="51"/>
      <c r="R81" s="51"/>
      <c r="S81" s="51"/>
      <c r="T81" s="51"/>
      <c r="U81" s="51"/>
      <c r="V81" s="51"/>
      <c r="W81" s="51"/>
      <c r="X81" s="51"/>
      <c r="Y81" s="51"/>
      <c r="Z81" s="51"/>
      <c r="AA81" s="51"/>
      <c r="AB81" s="51"/>
      <c r="AC81" s="54"/>
      <c r="AD81" s="51"/>
      <c r="AE81" s="51"/>
      <c r="AF81" s="51"/>
      <c r="AG81" s="51"/>
      <c r="AH81" s="51"/>
      <c r="AI81" s="51"/>
      <c r="AK81"/>
      <c r="AV81"/>
      <c r="AW81"/>
      <c r="AX81"/>
      <c r="AY81"/>
      <c r="AZ81"/>
      <c r="BA81"/>
      <c r="BB81"/>
      <c r="BC81"/>
      <c r="BD81"/>
      <c r="BE81"/>
      <c r="BF81"/>
      <c r="BG81"/>
      <c r="BH81"/>
      <c r="BI81"/>
      <c r="BJ81"/>
      <c r="BK81"/>
      <c r="BL81"/>
      <c r="BM81"/>
      <c r="BN81"/>
      <c r="BO81"/>
      <c r="BP81"/>
      <c r="BQ81"/>
      <c r="BR81"/>
      <c r="BS81"/>
      <c r="BT81"/>
      <c r="BU81"/>
    </row>
    <row r="82" spans="11:73" x14ac:dyDescent="0.35">
      <c r="K82" s="51"/>
      <c r="L82" s="60"/>
      <c r="M82" s="60"/>
      <c r="N82" s="51"/>
      <c r="O82" s="51"/>
      <c r="P82" s="51"/>
      <c r="Q82" s="51"/>
      <c r="R82" s="51"/>
      <c r="S82" s="51"/>
      <c r="T82" s="51"/>
      <c r="U82" s="51"/>
      <c r="V82" s="51"/>
      <c r="W82" s="51"/>
      <c r="X82" s="51"/>
      <c r="Y82" s="51"/>
      <c r="Z82" s="51"/>
      <c r="AA82" s="51"/>
      <c r="AB82" s="51"/>
      <c r="AC82" s="54"/>
      <c r="AD82" s="51"/>
      <c r="AE82" s="51"/>
      <c r="AF82" s="51"/>
      <c r="AG82" s="51"/>
      <c r="AH82" s="51"/>
      <c r="AI82" s="51"/>
      <c r="AK82"/>
      <c r="AV82"/>
      <c r="AW82"/>
      <c r="AX82"/>
      <c r="AY82"/>
      <c r="AZ82"/>
      <c r="BA82"/>
      <c r="BB82"/>
      <c r="BC82"/>
      <c r="BD82"/>
      <c r="BE82"/>
      <c r="BF82"/>
      <c r="BG82"/>
      <c r="BH82"/>
      <c r="BI82"/>
      <c r="BJ82"/>
      <c r="BK82"/>
      <c r="BL82"/>
      <c r="BM82"/>
      <c r="BN82"/>
      <c r="BO82"/>
      <c r="BP82"/>
      <c r="BQ82"/>
      <c r="BR82"/>
      <c r="BS82"/>
      <c r="BT82"/>
      <c r="BU82"/>
    </row>
    <row r="83" spans="11:73" x14ac:dyDescent="0.35">
      <c r="K83" s="51"/>
      <c r="L83" s="60"/>
      <c r="M83" s="60"/>
      <c r="N83" s="51"/>
      <c r="O83" s="51"/>
      <c r="P83" s="51"/>
      <c r="Q83" s="51"/>
      <c r="R83" s="51"/>
      <c r="S83" s="51"/>
      <c r="T83" s="51"/>
      <c r="U83" s="51"/>
      <c r="V83" s="51"/>
      <c r="W83" s="51"/>
      <c r="X83" s="51"/>
      <c r="Y83" s="51"/>
      <c r="Z83" s="51"/>
      <c r="AA83" s="51"/>
      <c r="AB83" s="51"/>
      <c r="AC83" s="54"/>
      <c r="AD83" s="51"/>
      <c r="AE83" s="51"/>
      <c r="AF83" s="51"/>
      <c r="AG83" s="51"/>
      <c r="AH83" s="51"/>
      <c r="AI83" s="51"/>
      <c r="AK83"/>
      <c r="AV83"/>
      <c r="AW83"/>
      <c r="AX83"/>
      <c r="AY83"/>
      <c r="AZ83"/>
      <c r="BA83"/>
      <c r="BB83"/>
      <c r="BC83"/>
      <c r="BD83"/>
      <c r="BE83"/>
      <c r="BF83"/>
      <c r="BG83"/>
      <c r="BH83"/>
      <c r="BI83"/>
      <c r="BJ83"/>
      <c r="BK83"/>
      <c r="BL83"/>
      <c r="BM83"/>
      <c r="BN83"/>
      <c r="BO83"/>
      <c r="BP83"/>
      <c r="BQ83"/>
      <c r="BR83"/>
      <c r="BS83"/>
      <c r="BT83"/>
      <c r="BU83"/>
    </row>
    <row r="84" spans="11:73" x14ac:dyDescent="0.35">
      <c r="K84" s="51"/>
      <c r="L84" s="60"/>
      <c r="M84" s="60"/>
      <c r="N84" s="51"/>
      <c r="O84" s="51"/>
      <c r="P84" s="51"/>
      <c r="Q84" s="51"/>
      <c r="R84" s="51"/>
      <c r="S84" s="51"/>
      <c r="T84" s="51"/>
      <c r="U84" s="51"/>
      <c r="V84" s="51"/>
      <c r="W84" s="51"/>
      <c r="X84" s="51"/>
      <c r="Y84" s="51"/>
      <c r="Z84" s="51"/>
      <c r="AA84" s="51"/>
      <c r="AB84" s="51"/>
      <c r="AC84" s="51"/>
      <c r="AD84" s="51"/>
      <c r="AE84" s="51"/>
      <c r="AF84" s="51"/>
      <c r="AG84" s="51"/>
      <c r="AH84" s="51"/>
      <c r="AI84" s="51"/>
      <c r="AK84"/>
      <c r="AV84"/>
      <c r="AW84"/>
      <c r="AX84"/>
      <c r="AY84"/>
      <c r="AZ84"/>
      <c r="BA84"/>
      <c r="BB84"/>
      <c r="BC84"/>
      <c r="BD84"/>
      <c r="BE84"/>
      <c r="BF84"/>
      <c r="BG84"/>
      <c r="BH84"/>
      <c r="BI84"/>
      <c r="BJ84"/>
      <c r="BK84"/>
      <c r="BL84"/>
      <c r="BM84"/>
      <c r="BN84"/>
      <c r="BO84"/>
      <c r="BP84"/>
      <c r="BQ84"/>
      <c r="BR84"/>
      <c r="BS84"/>
      <c r="BT84"/>
      <c r="BU84"/>
    </row>
    <row r="85" spans="11:73" x14ac:dyDescent="0.35">
      <c r="K85" s="51"/>
      <c r="L85" s="60"/>
      <c r="M85" s="60"/>
      <c r="N85" s="51"/>
      <c r="O85" s="51"/>
      <c r="P85" s="51"/>
      <c r="Q85" s="51"/>
      <c r="R85" s="51"/>
      <c r="S85" s="51"/>
      <c r="T85" s="51"/>
      <c r="U85" s="51"/>
      <c r="V85" s="51"/>
      <c r="W85" s="51"/>
      <c r="X85" s="51"/>
      <c r="Y85" s="51"/>
      <c r="Z85" s="51"/>
      <c r="AA85" s="51"/>
      <c r="AB85" s="51"/>
      <c r="AC85" s="51"/>
      <c r="AD85" s="51"/>
      <c r="AE85" s="51"/>
      <c r="AF85" s="51"/>
      <c r="AG85" s="51"/>
      <c r="AH85" s="51"/>
      <c r="AI85" s="51"/>
      <c r="AK85"/>
      <c r="AV85"/>
      <c r="AW85"/>
      <c r="AX85"/>
      <c r="AY85"/>
      <c r="AZ85"/>
      <c r="BA85"/>
      <c r="BB85"/>
      <c r="BC85"/>
      <c r="BD85"/>
      <c r="BE85"/>
      <c r="BF85"/>
      <c r="BG85"/>
      <c r="BH85"/>
      <c r="BI85"/>
      <c r="BJ85"/>
      <c r="BK85"/>
      <c r="BL85"/>
      <c r="BM85"/>
      <c r="BN85"/>
      <c r="BO85"/>
      <c r="BP85"/>
      <c r="BQ85"/>
      <c r="BR85"/>
      <c r="BS85"/>
      <c r="BT85"/>
      <c r="BU85"/>
    </row>
    <row r="86" spans="11:73" x14ac:dyDescent="0.35">
      <c r="K86" s="51"/>
      <c r="L86" s="60"/>
      <c r="M86" s="60"/>
      <c r="N86" s="51"/>
      <c r="O86" s="51"/>
      <c r="P86" s="51"/>
      <c r="Q86" s="51"/>
      <c r="R86" s="51"/>
      <c r="S86" s="51"/>
      <c r="T86" s="51"/>
      <c r="U86" s="51"/>
      <c r="V86" s="51"/>
      <c r="W86" s="51"/>
      <c r="X86" s="51"/>
      <c r="Y86" s="51"/>
      <c r="Z86" s="51"/>
      <c r="AA86" s="51"/>
      <c r="AB86" s="51"/>
      <c r="AC86" s="51"/>
      <c r="AD86" s="51"/>
      <c r="AE86" s="51"/>
      <c r="AF86" s="51"/>
      <c r="AG86" s="51"/>
      <c r="AH86" s="51"/>
      <c r="AI86" s="51"/>
      <c r="AK86"/>
      <c r="AV86"/>
      <c r="AW86"/>
      <c r="AX86"/>
      <c r="AY86"/>
      <c r="AZ86"/>
      <c r="BA86"/>
      <c r="BB86"/>
      <c r="BC86"/>
      <c r="BD86"/>
      <c r="BE86"/>
      <c r="BF86"/>
      <c r="BG86"/>
      <c r="BH86"/>
      <c r="BI86"/>
      <c r="BJ86"/>
      <c r="BK86"/>
      <c r="BL86"/>
      <c r="BM86"/>
      <c r="BN86"/>
      <c r="BO86"/>
      <c r="BP86"/>
      <c r="BQ86"/>
      <c r="BR86"/>
      <c r="BS86"/>
      <c r="BT86"/>
      <c r="BU86"/>
    </row>
    <row r="87" spans="11:73" x14ac:dyDescent="0.35">
      <c r="K87" s="51"/>
      <c r="L87" s="60"/>
      <c r="M87" s="60"/>
      <c r="N87" s="51"/>
      <c r="O87" s="51"/>
      <c r="P87" s="51"/>
      <c r="Q87" s="51"/>
      <c r="R87" s="51"/>
      <c r="S87" s="51"/>
      <c r="T87" s="51"/>
      <c r="U87" s="51"/>
      <c r="V87" s="51"/>
      <c r="W87" s="51"/>
      <c r="X87" s="51"/>
      <c r="Y87" s="51"/>
      <c r="Z87" s="51"/>
      <c r="AA87" s="51"/>
      <c r="AB87" s="51"/>
      <c r="AC87" s="51"/>
      <c r="AD87" s="51"/>
      <c r="AE87" s="51"/>
      <c r="AF87" s="51"/>
      <c r="AG87" s="51"/>
      <c r="AH87" s="51"/>
      <c r="AI87" s="51"/>
      <c r="AK87"/>
      <c r="AV87"/>
      <c r="AW87"/>
      <c r="AX87"/>
      <c r="AY87"/>
      <c r="AZ87"/>
      <c r="BA87"/>
      <c r="BB87"/>
      <c r="BC87"/>
      <c r="BD87"/>
      <c r="BE87"/>
      <c r="BF87"/>
      <c r="BG87"/>
      <c r="BH87"/>
      <c r="BI87"/>
      <c r="BJ87"/>
      <c r="BK87"/>
      <c r="BL87"/>
      <c r="BM87"/>
      <c r="BN87"/>
      <c r="BO87"/>
      <c r="BP87"/>
      <c r="BQ87"/>
      <c r="BR87"/>
      <c r="BS87"/>
      <c r="BT87"/>
      <c r="BU87"/>
    </row>
    <row r="88" spans="11:73" x14ac:dyDescent="0.35">
      <c r="K88" s="51"/>
      <c r="L88" s="60"/>
      <c r="M88" s="60"/>
      <c r="N88" s="51"/>
      <c r="O88" s="51"/>
      <c r="P88" s="51"/>
      <c r="Q88" s="51"/>
      <c r="R88" s="51"/>
      <c r="S88" s="51"/>
      <c r="T88" s="51"/>
      <c r="U88" s="51"/>
      <c r="V88" s="51"/>
      <c r="W88" s="51"/>
      <c r="X88" s="51"/>
      <c r="Y88" s="51"/>
      <c r="Z88" s="51"/>
      <c r="AA88" s="51"/>
      <c r="AB88" s="51"/>
      <c r="AC88" s="51"/>
      <c r="AD88" s="51"/>
      <c r="AE88" s="51"/>
      <c r="AF88" s="51"/>
      <c r="AG88" s="51"/>
      <c r="AH88" s="51"/>
      <c r="AI88" s="51"/>
      <c r="AK88"/>
      <c r="AV88"/>
      <c r="AW88"/>
      <c r="AX88"/>
      <c r="AY88"/>
      <c r="AZ88"/>
      <c r="BA88"/>
      <c r="BB88"/>
      <c r="BC88"/>
      <c r="BD88"/>
      <c r="BE88"/>
      <c r="BF88"/>
      <c r="BG88"/>
      <c r="BH88"/>
      <c r="BI88"/>
      <c r="BJ88"/>
      <c r="BK88"/>
      <c r="BL88"/>
      <c r="BM88"/>
      <c r="BN88"/>
      <c r="BO88"/>
      <c r="BP88"/>
      <c r="BQ88"/>
      <c r="BR88"/>
      <c r="BS88"/>
      <c r="BT88"/>
      <c r="BU88"/>
    </row>
    <row r="89" spans="11:73" x14ac:dyDescent="0.35">
      <c r="K89" s="51"/>
      <c r="L89" s="60"/>
      <c r="M89" s="60"/>
      <c r="N89" s="51"/>
      <c r="O89" s="51"/>
      <c r="P89" s="51"/>
      <c r="Q89" s="51"/>
      <c r="R89" s="51"/>
      <c r="S89" s="51"/>
      <c r="T89" s="51"/>
      <c r="U89" s="51"/>
      <c r="V89" s="51"/>
      <c r="W89" s="51"/>
      <c r="X89" s="51"/>
      <c r="Y89" s="51"/>
      <c r="Z89" s="51"/>
      <c r="AA89" s="51"/>
      <c r="AB89" s="51"/>
      <c r="AC89" s="51"/>
      <c r="AD89" s="51"/>
      <c r="AE89" s="51"/>
      <c r="AF89" s="51"/>
      <c r="AG89" s="51"/>
      <c r="AH89" s="51"/>
      <c r="AI89" s="51"/>
      <c r="AK89"/>
      <c r="AV89"/>
      <c r="AW89"/>
      <c r="AX89"/>
      <c r="AY89"/>
      <c r="AZ89"/>
      <c r="BA89"/>
      <c r="BB89"/>
      <c r="BC89"/>
      <c r="BD89"/>
      <c r="BE89"/>
      <c r="BF89"/>
      <c r="BG89"/>
      <c r="BH89"/>
      <c r="BI89"/>
      <c r="BJ89"/>
      <c r="BK89"/>
      <c r="BL89"/>
      <c r="BM89"/>
      <c r="BN89"/>
      <c r="BO89"/>
      <c r="BP89"/>
      <c r="BQ89"/>
      <c r="BR89"/>
      <c r="BS89"/>
      <c r="BT89"/>
      <c r="BU89"/>
    </row>
    <row r="90" spans="11:73" x14ac:dyDescent="0.35">
      <c r="K90" s="51"/>
      <c r="L90" s="60"/>
      <c r="M90" s="60"/>
      <c r="N90" s="51"/>
      <c r="O90" s="51"/>
      <c r="P90" s="51"/>
      <c r="Q90" s="51"/>
      <c r="R90" s="51"/>
      <c r="S90" s="51"/>
      <c r="T90" s="51"/>
      <c r="U90" s="51"/>
      <c r="V90" s="51"/>
      <c r="W90" s="51"/>
      <c r="X90" s="51"/>
      <c r="Y90" s="51"/>
      <c r="Z90" s="51"/>
      <c r="AA90" s="51"/>
      <c r="AB90" s="51"/>
      <c r="AC90" s="51"/>
      <c r="AD90" s="51"/>
      <c r="AE90" s="51"/>
      <c r="AF90" s="51"/>
      <c r="AG90" s="51"/>
      <c r="AH90" s="51"/>
      <c r="AI90" s="51"/>
      <c r="AK90"/>
      <c r="AV90"/>
      <c r="AW90"/>
      <c r="AX90"/>
      <c r="AY90"/>
      <c r="AZ90"/>
      <c r="BA90"/>
      <c r="BB90"/>
      <c r="BC90"/>
      <c r="BD90"/>
      <c r="BE90"/>
      <c r="BF90"/>
      <c r="BG90"/>
      <c r="BH90"/>
      <c r="BI90"/>
      <c r="BJ90"/>
      <c r="BK90"/>
      <c r="BL90"/>
      <c r="BM90"/>
      <c r="BN90"/>
      <c r="BO90"/>
      <c r="BP90"/>
      <c r="BQ90"/>
      <c r="BR90"/>
      <c r="BS90"/>
      <c r="BT90"/>
      <c r="BU90"/>
    </row>
    <row r="91" spans="11:73" x14ac:dyDescent="0.35">
      <c r="K91" s="51"/>
      <c r="L91" s="60"/>
      <c r="M91" s="60"/>
      <c r="N91" s="51"/>
      <c r="O91" s="51"/>
      <c r="P91" s="51"/>
      <c r="Q91" s="51"/>
      <c r="R91" s="51"/>
      <c r="S91" s="51"/>
      <c r="T91" s="51"/>
      <c r="U91" s="51"/>
      <c r="V91" s="51"/>
      <c r="W91" s="51"/>
      <c r="X91" s="51"/>
      <c r="Y91" s="51"/>
      <c r="Z91" s="51"/>
      <c r="AA91" s="51"/>
      <c r="AB91" s="51"/>
      <c r="AC91" s="51"/>
      <c r="AD91" s="51"/>
      <c r="AE91" s="51"/>
      <c r="AF91" s="51"/>
      <c r="AG91" s="51"/>
      <c r="AH91" s="51"/>
      <c r="AI91" s="51"/>
      <c r="AK91"/>
      <c r="AV91"/>
      <c r="AW91"/>
      <c r="AX91"/>
      <c r="AY91"/>
      <c r="AZ91"/>
      <c r="BA91"/>
      <c r="BB91"/>
      <c r="BC91"/>
      <c r="BD91"/>
      <c r="BE91"/>
      <c r="BF91"/>
      <c r="BG91"/>
      <c r="BH91"/>
      <c r="BI91"/>
      <c r="BJ91"/>
      <c r="BK91"/>
      <c r="BL91"/>
      <c r="BM91"/>
      <c r="BN91"/>
      <c r="BO91"/>
      <c r="BP91"/>
      <c r="BQ91"/>
      <c r="BR91"/>
      <c r="BS91"/>
      <c r="BT91"/>
      <c r="BU91"/>
    </row>
    <row r="92" spans="11:73" x14ac:dyDescent="0.35">
      <c r="K92" s="51"/>
      <c r="L92" s="60"/>
      <c r="M92" s="60"/>
      <c r="N92" s="51"/>
      <c r="O92" s="51"/>
      <c r="P92" s="51"/>
      <c r="Q92" s="51"/>
      <c r="R92" s="51"/>
      <c r="S92" s="51"/>
      <c r="T92" s="51"/>
      <c r="U92" s="51"/>
      <c r="V92" s="51"/>
      <c r="W92" s="51"/>
      <c r="X92" s="51"/>
      <c r="Y92" s="51"/>
      <c r="Z92" s="51"/>
      <c r="AA92" s="51"/>
      <c r="AB92" s="51"/>
      <c r="AC92" s="51"/>
      <c r="AD92" s="51"/>
      <c r="AE92" s="51"/>
      <c r="AF92" s="51"/>
      <c r="AG92" s="51"/>
      <c r="AH92" s="51"/>
      <c r="AI92" s="51"/>
      <c r="AK92"/>
      <c r="AV92"/>
      <c r="AW92"/>
      <c r="AX92"/>
      <c r="AY92"/>
      <c r="AZ92"/>
      <c r="BA92"/>
      <c r="BB92"/>
      <c r="BC92"/>
      <c r="BD92"/>
      <c r="BE92"/>
      <c r="BF92"/>
      <c r="BG92"/>
      <c r="BH92"/>
      <c r="BI92"/>
      <c r="BJ92"/>
      <c r="BK92"/>
      <c r="BL92"/>
      <c r="BM92"/>
      <c r="BN92"/>
      <c r="BO92"/>
      <c r="BP92"/>
      <c r="BQ92"/>
      <c r="BR92"/>
      <c r="BS92"/>
      <c r="BT92"/>
      <c r="BU92"/>
    </row>
    <row r="93" spans="11:73" x14ac:dyDescent="0.35">
      <c r="K93" s="51"/>
      <c r="L93" s="60"/>
      <c r="M93" s="60"/>
      <c r="N93" s="51"/>
      <c r="O93" s="51"/>
      <c r="P93" s="51"/>
      <c r="Q93" s="51"/>
      <c r="R93" s="51"/>
      <c r="S93" s="51"/>
      <c r="T93" s="51"/>
      <c r="U93" s="51"/>
      <c r="V93" s="51"/>
      <c r="W93" s="51"/>
      <c r="X93" s="51"/>
      <c r="Y93" s="51"/>
      <c r="Z93" s="51"/>
      <c r="AA93" s="51"/>
      <c r="AB93" s="51"/>
      <c r="AC93" s="51"/>
      <c r="AD93" s="51"/>
      <c r="AE93" s="51"/>
      <c r="AF93" s="51"/>
      <c r="AG93" s="51"/>
      <c r="AH93" s="51"/>
      <c r="AI93" s="51"/>
      <c r="AK93"/>
      <c r="AV93"/>
      <c r="AW93"/>
      <c r="AX93"/>
      <c r="AY93"/>
      <c r="AZ93"/>
      <c r="BA93"/>
      <c r="BB93"/>
      <c r="BC93"/>
      <c r="BD93"/>
      <c r="BE93"/>
      <c r="BF93"/>
      <c r="BG93"/>
      <c r="BH93"/>
      <c r="BI93"/>
      <c r="BJ93"/>
      <c r="BK93"/>
      <c r="BL93"/>
      <c r="BM93"/>
      <c r="BN93"/>
      <c r="BO93"/>
      <c r="BP93"/>
      <c r="BQ93"/>
      <c r="BR93"/>
      <c r="BS93"/>
      <c r="BT93"/>
      <c r="BU93"/>
    </row>
    <row r="94" spans="11:73" x14ac:dyDescent="0.35">
      <c r="K94" s="51"/>
      <c r="L94" s="60"/>
      <c r="M94" s="60"/>
      <c r="N94" s="51"/>
      <c r="O94" s="51"/>
      <c r="P94" s="51"/>
      <c r="Q94" s="51"/>
      <c r="R94" s="51"/>
      <c r="S94" s="51"/>
      <c r="T94" s="51"/>
      <c r="U94" s="51"/>
      <c r="V94" s="51"/>
      <c r="W94" s="51"/>
      <c r="X94" s="51"/>
      <c r="Y94" s="51"/>
      <c r="Z94" s="51"/>
      <c r="AA94" s="51"/>
      <c r="AB94" s="51"/>
      <c r="AC94" s="51"/>
      <c r="AD94" s="51"/>
      <c r="AE94" s="51"/>
      <c r="AF94" s="51"/>
      <c r="AG94" s="51"/>
      <c r="AH94" s="51"/>
      <c r="AI94" s="51"/>
      <c r="AK94"/>
      <c r="AV94"/>
      <c r="AW94"/>
      <c r="AX94"/>
      <c r="AY94"/>
      <c r="AZ94"/>
      <c r="BA94"/>
      <c r="BB94"/>
      <c r="BC94"/>
      <c r="BD94"/>
      <c r="BE94"/>
      <c r="BF94"/>
      <c r="BG94"/>
      <c r="BH94"/>
      <c r="BI94"/>
      <c r="BJ94"/>
      <c r="BK94"/>
      <c r="BL94"/>
      <c r="BM94"/>
      <c r="BN94"/>
      <c r="BO94"/>
      <c r="BP94"/>
      <c r="BQ94"/>
      <c r="BR94"/>
      <c r="BS94"/>
      <c r="BT94"/>
      <c r="BU94"/>
    </row>
    <row r="95" spans="11:73" x14ac:dyDescent="0.35">
      <c r="K95" s="51"/>
      <c r="L95" s="60"/>
      <c r="M95" s="60"/>
      <c r="N95" s="51"/>
      <c r="O95" s="51"/>
      <c r="P95" s="51"/>
      <c r="Q95" s="51"/>
      <c r="R95" s="51"/>
      <c r="S95" s="51"/>
      <c r="T95" s="51"/>
      <c r="U95" s="51"/>
      <c r="V95" s="51"/>
      <c r="W95" s="51"/>
      <c r="X95" s="51"/>
      <c r="Y95" s="51"/>
      <c r="Z95" s="51"/>
      <c r="AA95" s="51"/>
      <c r="AB95" s="51"/>
      <c r="AC95" s="51"/>
      <c r="AD95" s="51"/>
      <c r="AE95" s="51"/>
      <c r="AF95" s="51"/>
      <c r="AG95" s="51"/>
      <c r="AH95" s="51"/>
      <c r="AI95" s="51"/>
      <c r="AK95"/>
      <c r="AV95"/>
      <c r="AW95"/>
      <c r="AX95"/>
      <c r="AY95"/>
      <c r="AZ95"/>
      <c r="BA95"/>
      <c r="BB95"/>
      <c r="BC95"/>
      <c r="BD95"/>
      <c r="BE95"/>
      <c r="BF95"/>
      <c r="BG95"/>
      <c r="BH95"/>
      <c r="BI95"/>
      <c r="BJ95"/>
      <c r="BK95"/>
      <c r="BL95"/>
      <c r="BM95"/>
      <c r="BN95"/>
      <c r="BO95"/>
      <c r="BP95"/>
      <c r="BQ95"/>
      <c r="BR95"/>
      <c r="BS95"/>
      <c r="BT95"/>
      <c r="BU95"/>
    </row>
    <row r="96" spans="11:73" x14ac:dyDescent="0.35">
      <c r="K96" s="51"/>
      <c r="L96" s="60"/>
      <c r="M96" s="60"/>
      <c r="N96" s="51"/>
      <c r="O96" s="51"/>
      <c r="P96" s="51"/>
      <c r="Q96" s="51"/>
      <c r="R96" s="51"/>
      <c r="S96" s="51"/>
      <c r="T96" s="51"/>
      <c r="U96" s="51"/>
      <c r="V96" s="51"/>
      <c r="W96" s="51"/>
      <c r="X96" s="51"/>
      <c r="Y96" s="51"/>
      <c r="Z96" s="51"/>
      <c r="AA96" s="51"/>
      <c r="AB96" s="51"/>
      <c r="AC96" s="51"/>
      <c r="AD96" s="51"/>
      <c r="AE96" s="51"/>
      <c r="AF96" s="51"/>
      <c r="AG96" s="51"/>
      <c r="AH96" s="51"/>
      <c r="AI96" s="51"/>
      <c r="AK96"/>
      <c r="AV96"/>
      <c r="AW96"/>
      <c r="AX96"/>
      <c r="AY96"/>
      <c r="AZ96"/>
      <c r="BA96"/>
      <c r="BB96"/>
      <c r="BC96"/>
      <c r="BD96"/>
      <c r="BE96"/>
      <c r="BF96"/>
      <c r="BG96"/>
      <c r="BH96"/>
      <c r="BI96"/>
      <c r="BJ96"/>
      <c r="BK96"/>
      <c r="BL96"/>
      <c r="BM96"/>
      <c r="BN96"/>
      <c r="BO96"/>
      <c r="BP96"/>
      <c r="BQ96"/>
      <c r="BR96"/>
      <c r="BS96"/>
      <c r="BT96"/>
      <c r="BU96"/>
    </row>
    <row r="97" spans="11:73" x14ac:dyDescent="0.35">
      <c r="K97" s="51"/>
      <c r="L97" s="60"/>
      <c r="M97" s="60"/>
      <c r="N97" s="51"/>
      <c r="O97" s="51"/>
      <c r="P97" s="51"/>
      <c r="Q97" s="51"/>
      <c r="R97" s="51"/>
      <c r="S97" s="51"/>
      <c r="T97" s="51"/>
      <c r="U97" s="51"/>
      <c r="V97" s="51"/>
      <c r="W97" s="51"/>
      <c r="X97" s="51"/>
      <c r="Y97" s="51"/>
      <c r="Z97" s="51"/>
      <c r="AA97" s="51"/>
      <c r="AB97" s="51"/>
      <c r="AC97" s="51"/>
      <c r="AD97" s="51"/>
      <c r="AE97" s="51"/>
      <c r="AF97" s="51"/>
      <c r="AG97" s="51"/>
      <c r="AH97" s="51"/>
      <c r="AI97" s="51"/>
      <c r="AK97"/>
      <c r="AV97"/>
      <c r="AW97"/>
      <c r="AX97"/>
      <c r="AY97"/>
      <c r="AZ97"/>
      <c r="BA97"/>
      <c r="BB97"/>
      <c r="BC97"/>
      <c r="BD97"/>
      <c r="BE97"/>
      <c r="BF97"/>
      <c r="BG97"/>
      <c r="BH97"/>
      <c r="BI97"/>
      <c r="BJ97"/>
      <c r="BK97"/>
      <c r="BL97"/>
      <c r="BM97"/>
      <c r="BN97"/>
      <c r="BO97"/>
      <c r="BP97"/>
      <c r="BQ97"/>
      <c r="BR97"/>
      <c r="BS97"/>
      <c r="BT97"/>
      <c r="BU97"/>
    </row>
    <row r="98" spans="11:73" x14ac:dyDescent="0.35">
      <c r="K98" s="51"/>
      <c r="L98" s="60"/>
      <c r="M98" s="60"/>
      <c r="N98" s="51"/>
      <c r="O98" s="51"/>
      <c r="P98" s="51"/>
      <c r="Q98" s="51"/>
      <c r="R98" s="51"/>
      <c r="S98" s="51"/>
      <c r="T98" s="51"/>
      <c r="U98" s="51"/>
      <c r="V98" s="51"/>
      <c r="W98" s="51"/>
      <c r="X98" s="51"/>
      <c r="Y98" s="51"/>
      <c r="Z98" s="51"/>
      <c r="AA98" s="51"/>
      <c r="AB98" s="51"/>
      <c r="AC98" s="51"/>
      <c r="AD98" s="51"/>
      <c r="AE98" s="51"/>
      <c r="AF98" s="51"/>
      <c r="AG98" s="51"/>
      <c r="AH98" s="51"/>
      <c r="AI98" s="51"/>
      <c r="AK98"/>
      <c r="AV98"/>
      <c r="AW98"/>
      <c r="AX98"/>
      <c r="AY98"/>
      <c r="AZ98"/>
      <c r="BA98"/>
      <c r="BB98"/>
      <c r="BC98"/>
      <c r="BD98"/>
      <c r="BE98"/>
      <c r="BF98"/>
      <c r="BG98"/>
      <c r="BH98"/>
      <c r="BI98"/>
      <c r="BJ98"/>
      <c r="BK98"/>
      <c r="BL98"/>
      <c r="BM98"/>
      <c r="BN98"/>
      <c r="BO98"/>
      <c r="BP98"/>
      <c r="BQ98"/>
      <c r="BR98"/>
      <c r="BS98"/>
      <c r="BT98"/>
      <c r="BU98"/>
    </row>
    <row r="99" spans="11:73" x14ac:dyDescent="0.35">
      <c r="K99" s="51"/>
      <c r="L99" s="60"/>
      <c r="M99" s="60"/>
      <c r="N99" s="51"/>
      <c r="O99" s="51"/>
      <c r="P99" s="51"/>
      <c r="Q99" s="51"/>
      <c r="R99" s="51"/>
      <c r="S99" s="51"/>
      <c r="T99" s="51"/>
      <c r="U99" s="51"/>
      <c r="V99" s="51"/>
      <c r="W99" s="51"/>
      <c r="X99" s="51"/>
      <c r="Y99" s="51"/>
      <c r="Z99" s="51"/>
      <c r="AA99" s="51"/>
      <c r="AB99" s="51"/>
      <c r="AC99" s="51"/>
      <c r="AD99" s="51"/>
      <c r="AE99" s="51"/>
      <c r="AF99" s="51"/>
      <c r="AG99" s="51"/>
      <c r="AH99" s="51"/>
      <c r="AI99" s="51"/>
      <c r="AK99"/>
      <c r="AV99"/>
      <c r="AW99"/>
      <c r="AX99"/>
      <c r="AY99"/>
      <c r="AZ99"/>
      <c r="BA99"/>
      <c r="BB99"/>
      <c r="BC99"/>
      <c r="BD99"/>
      <c r="BE99"/>
      <c r="BF99"/>
      <c r="BG99"/>
      <c r="BH99"/>
      <c r="BI99"/>
      <c r="BJ99"/>
      <c r="BK99"/>
      <c r="BL99"/>
      <c r="BM99"/>
      <c r="BN99"/>
      <c r="BO99"/>
      <c r="BP99"/>
      <c r="BQ99"/>
      <c r="BR99"/>
      <c r="BS99"/>
      <c r="BT99"/>
      <c r="BU99"/>
    </row>
    <row r="100" spans="11:73" x14ac:dyDescent="0.35">
      <c r="K100" s="51"/>
      <c r="L100" s="60"/>
      <c r="M100" s="60"/>
      <c r="N100" s="51"/>
      <c r="O100" s="51"/>
      <c r="P100" s="51"/>
      <c r="Q100" s="51"/>
      <c r="R100" s="51"/>
      <c r="S100" s="51"/>
      <c r="T100" s="51"/>
      <c r="U100" s="51"/>
      <c r="V100" s="51"/>
      <c r="W100" s="51"/>
      <c r="X100" s="51"/>
      <c r="Y100" s="51"/>
      <c r="Z100" s="51"/>
      <c r="AA100" s="51"/>
      <c r="AB100" s="51"/>
      <c r="AC100" s="51"/>
      <c r="AD100" s="51"/>
      <c r="AE100" s="51"/>
      <c r="AF100" s="51"/>
      <c r="AG100" s="51"/>
      <c r="AH100" s="51"/>
      <c r="AI100" s="51"/>
      <c r="AK100"/>
      <c r="AV100"/>
      <c r="AW100"/>
      <c r="AX100"/>
      <c r="AY100"/>
      <c r="AZ100"/>
      <c r="BA100"/>
      <c r="BB100"/>
      <c r="BC100"/>
      <c r="BD100"/>
      <c r="BE100"/>
      <c r="BF100"/>
      <c r="BG100"/>
      <c r="BH100"/>
      <c r="BI100"/>
      <c r="BJ100"/>
      <c r="BK100"/>
      <c r="BL100"/>
      <c r="BM100"/>
      <c r="BN100"/>
      <c r="BO100"/>
      <c r="BP100"/>
      <c r="BQ100"/>
      <c r="BR100"/>
      <c r="BS100"/>
      <c r="BT100"/>
      <c r="BU100"/>
    </row>
    <row r="101" spans="11:73" x14ac:dyDescent="0.35">
      <c r="K101" s="51"/>
      <c r="L101" s="60"/>
      <c r="M101" s="60"/>
      <c r="N101" s="51"/>
      <c r="O101" s="51"/>
      <c r="P101" s="51"/>
      <c r="Q101" s="51"/>
      <c r="R101" s="51"/>
      <c r="S101" s="51"/>
      <c r="T101" s="51"/>
      <c r="U101" s="51"/>
      <c r="V101" s="51"/>
      <c r="W101" s="51"/>
      <c r="X101" s="51"/>
      <c r="Y101" s="51"/>
      <c r="Z101" s="51"/>
      <c r="AA101" s="51"/>
      <c r="AB101" s="51"/>
      <c r="AC101" s="51"/>
      <c r="AD101" s="51"/>
      <c r="AE101" s="51"/>
      <c r="AF101" s="51"/>
      <c r="AG101" s="51"/>
      <c r="AH101" s="51"/>
      <c r="AI101" s="51"/>
      <c r="AK101"/>
      <c r="AV101"/>
      <c r="AW101"/>
      <c r="AX101"/>
      <c r="AY101"/>
      <c r="AZ101"/>
      <c r="BA101"/>
      <c r="BB101"/>
      <c r="BC101"/>
      <c r="BD101"/>
      <c r="BE101"/>
      <c r="BF101"/>
      <c r="BG101"/>
      <c r="BH101"/>
      <c r="BI101"/>
      <c r="BJ101"/>
      <c r="BK101"/>
      <c r="BL101"/>
      <c r="BM101"/>
      <c r="BN101"/>
      <c r="BO101"/>
      <c r="BP101"/>
      <c r="BQ101"/>
      <c r="BR101"/>
      <c r="BS101"/>
      <c r="BT101"/>
      <c r="BU101"/>
    </row>
    <row r="102" spans="11:73" x14ac:dyDescent="0.35">
      <c r="K102" s="51"/>
      <c r="L102" s="60"/>
      <c r="M102" s="60"/>
      <c r="N102" s="51"/>
      <c r="O102" s="51"/>
      <c r="P102" s="51"/>
      <c r="Q102" s="51"/>
      <c r="R102" s="51"/>
      <c r="S102" s="51"/>
      <c r="T102" s="51"/>
      <c r="U102" s="51"/>
      <c r="V102" s="51"/>
      <c r="W102" s="51"/>
      <c r="X102" s="51"/>
      <c r="Y102" s="51"/>
      <c r="Z102" s="51"/>
      <c r="AA102" s="51"/>
      <c r="AB102" s="51"/>
      <c r="AC102" s="51"/>
      <c r="AD102" s="51"/>
      <c r="AE102" s="51"/>
      <c r="AF102" s="51"/>
      <c r="AG102" s="51"/>
      <c r="AH102" s="51"/>
      <c r="AI102" s="51"/>
      <c r="AK102"/>
      <c r="AV102"/>
      <c r="AW102"/>
      <c r="AX102"/>
      <c r="AY102"/>
      <c r="AZ102"/>
      <c r="BA102"/>
      <c r="BB102"/>
      <c r="BC102"/>
      <c r="BD102"/>
      <c r="BE102"/>
      <c r="BF102"/>
      <c r="BG102"/>
      <c r="BH102"/>
      <c r="BI102"/>
      <c r="BJ102"/>
      <c r="BK102"/>
      <c r="BL102"/>
      <c r="BM102"/>
      <c r="BN102"/>
      <c r="BO102"/>
      <c r="BP102"/>
      <c r="BQ102"/>
      <c r="BR102"/>
      <c r="BS102"/>
      <c r="BT102"/>
      <c r="BU102"/>
    </row>
    <row r="103" spans="11:73" x14ac:dyDescent="0.35">
      <c r="K103" s="51"/>
      <c r="L103" s="60"/>
      <c r="M103" s="60"/>
      <c r="N103" s="51"/>
      <c r="O103" s="51"/>
      <c r="P103" s="51"/>
      <c r="Q103" s="51"/>
      <c r="R103" s="51"/>
      <c r="S103" s="51"/>
      <c r="T103" s="51"/>
      <c r="U103" s="51"/>
      <c r="V103" s="51"/>
      <c r="W103" s="51"/>
      <c r="X103" s="51"/>
      <c r="Y103" s="51"/>
      <c r="Z103" s="51"/>
      <c r="AA103" s="51"/>
      <c r="AB103" s="51"/>
      <c r="AC103" s="51"/>
      <c r="AD103" s="51"/>
      <c r="AE103" s="51"/>
      <c r="AF103" s="51"/>
      <c r="AG103" s="51"/>
      <c r="AH103" s="51"/>
      <c r="AI103" s="51"/>
      <c r="AK103"/>
      <c r="AV103"/>
      <c r="AW103"/>
      <c r="AX103"/>
      <c r="AY103"/>
      <c r="AZ103"/>
      <c r="BA103"/>
      <c r="BB103"/>
      <c r="BC103"/>
      <c r="BD103"/>
      <c r="BE103"/>
      <c r="BF103"/>
      <c r="BG103"/>
      <c r="BH103"/>
      <c r="BI103"/>
      <c r="BJ103"/>
      <c r="BK103"/>
      <c r="BL103"/>
      <c r="BM103"/>
      <c r="BN103"/>
      <c r="BO103"/>
      <c r="BP103"/>
      <c r="BQ103"/>
      <c r="BR103"/>
      <c r="BS103"/>
      <c r="BT103"/>
      <c r="BU103"/>
    </row>
    <row r="104" spans="11:73" x14ac:dyDescent="0.35">
      <c r="K104" s="51"/>
      <c r="L104" s="60"/>
      <c r="M104" s="60"/>
      <c r="N104" s="51"/>
      <c r="O104" s="51"/>
      <c r="P104" s="51"/>
      <c r="Q104" s="51"/>
      <c r="R104" s="51"/>
      <c r="S104" s="51"/>
      <c r="T104" s="51"/>
      <c r="U104" s="51"/>
      <c r="V104" s="51"/>
      <c r="W104" s="51"/>
      <c r="X104" s="51"/>
      <c r="Y104" s="51"/>
      <c r="Z104" s="51"/>
      <c r="AA104" s="51"/>
      <c r="AB104" s="51"/>
      <c r="AC104" s="51"/>
      <c r="AD104" s="51"/>
      <c r="AE104" s="51"/>
      <c r="AF104" s="51"/>
      <c r="AG104" s="51"/>
      <c r="AH104" s="51"/>
      <c r="AI104" s="51"/>
      <c r="AK104"/>
      <c r="AV104"/>
      <c r="AW104"/>
      <c r="AX104"/>
      <c r="AY104"/>
      <c r="AZ104"/>
      <c r="BA104"/>
      <c r="BB104"/>
      <c r="BC104"/>
      <c r="BD104"/>
      <c r="BE104"/>
      <c r="BF104"/>
      <c r="BG104"/>
      <c r="BH104"/>
      <c r="BI104"/>
      <c r="BJ104"/>
      <c r="BK104"/>
      <c r="BL104"/>
      <c r="BM104"/>
      <c r="BN104"/>
      <c r="BO104"/>
      <c r="BP104"/>
      <c r="BQ104"/>
      <c r="BR104"/>
      <c r="BS104"/>
      <c r="BT104"/>
      <c r="BU104"/>
    </row>
    <row r="105" spans="11:73" x14ac:dyDescent="0.35">
      <c r="K105" s="51"/>
      <c r="L105" s="60"/>
      <c r="M105" s="60"/>
      <c r="N105" s="51"/>
      <c r="O105" s="51"/>
      <c r="P105" s="51"/>
      <c r="Q105" s="51"/>
      <c r="R105" s="51"/>
      <c r="S105" s="51"/>
      <c r="T105" s="51"/>
      <c r="U105" s="51"/>
      <c r="V105" s="51"/>
      <c r="W105" s="51"/>
      <c r="X105" s="51"/>
      <c r="Y105" s="51"/>
      <c r="Z105" s="51"/>
      <c r="AA105" s="51"/>
      <c r="AB105" s="51"/>
      <c r="AC105" s="51"/>
      <c r="AD105" s="51"/>
      <c r="AE105" s="51"/>
      <c r="AF105" s="51"/>
      <c r="AG105" s="51"/>
      <c r="AH105" s="51"/>
      <c r="AI105" s="51"/>
      <c r="AK105"/>
      <c r="AV105"/>
      <c r="AW105"/>
      <c r="AX105"/>
      <c r="AY105"/>
      <c r="AZ105"/>
      <c r="BA105"/>
      <c r="BB105"/>
      <c r="BC105"/>
      <c r="BD105"/>
      <c r="BE105"/>
      <c r="BF105"/>
      <c r="BG105"/>
      <c r="BH105"/>
      <c r="BI105"/>
      <c r="BJ105"/>
      <c r="BK105"/>
      <c r="BL105"/>
      <c r="BM105"/>
      <c r="BN105"/>
      <c r="BO105"/>
      <c r="BP105"/>
      <c r="BQ105"/>
      <c r="BR105"/>
      <c r="BS105"/>
      <c r="BT105"/>
      <c r="BU105"/>
    </row>
    <row r="106" spans="11:73" x14ac:dyDescent="0.35">
      <c r="K106" s="51"/>
      <c r="L106" s="60"/>
      <c r="M106" s="60"/>
      <c r="N106" s="51"/>
      <c r="O106" s="51"/>
      <c r="P106" s="51"/>
      <c r="Q106" s="51"/>
      <c r="R106" s="51"/>
      <c r="S106" s="51"/>
      <c r="T106" s="51"/>
      <c r="U106" s="51"/>
      <c r="V106" s="51"/>
      <c r="W106" s="51"/>
      <c r="X106" s="51"/>
      <c r="Y106" s="51"/>
      <c r="Z106" s="51"/>
      <c r="AA106" s="51"/>
      <c r="AB106" s="51"/>
      <c r="AC106" s="51"/>
      <c r="AD106" s="51"/>
      <c r="AE106" s="51"/>
      <c r="AF106" s="51"/>
      <c r="AG106" s="51"/>
      <c r="AH106" s="51"/>
      <c r="AI106" s="51"/>
      <c r="AK106"/>
      <c r="AV106"/>
      <c r="AW106"/>
      <c r="AX106"/>
      <c r="AY106"/>
      <c r="AZ106"/>
      <c r="BA106"/>
      <c r="BB106"/>
      <c r="BC106"/>
      <c r="BD106"/>
      <c r="BE106"/>
      <c r="BF106"/>
      <c r="BG106"/>
      <c r="BH106"/>
      <c r="BI106"/>
      <c r="BJ106"/>
      <c r="BK106"/>
      <c r="BL106"/>
      <c r="BM106"/>
      <c r="BN106"/>
      <c r="BO106"/>
      <c r="BP106"/>
      <c r="BQ106"/>
      <c r="BR106"/>
      <c r="BS106"/>
      <c r="BT106"/>
      <c r="BU106"/>
    </row>
    <row r="107" spans="11:73" x14ac:dyDescent="0.35">
      <c r="K107" s="51"/>
      <c r="L107" s="60"/>
      <c r="M107" s="60"/>
      <c r="N107" s="51"/>
      <c r="O107" s="51"/>
      <c r="P107" s="51"/>
      <c r="Q107" s="51"/>
      <c r="R107" s="51"/>
      <c r="S107" s="51"/>
      <c r="T107" s="51"/>
      <c r="U107" s="51"/>
      <c r="V107" s="51"/>
      <c r="W107" s="51"/>
      <c r="X107" s="51"/>
      <c r="Y107" s="51"/>
      <c r="Z107" s="51"/>
      <c r="AA107" s="51"/>
      <c r="AB107" s="51"/>
      <c r="AC107" s="51"/>
      <c r="AD107" s="51"/>
      <c r="AE107" s="51"/>
      <c r="AF107" s="51"/>
      <c r="AG107" s="51"/>
      <c r="AH107" s="51"/>
      <c r="AI107" s="51"/>
      <c r="AV107"/>
      <c r="AW107"/>
      <c r="AX107"/>
      <c r="AY107"/>
      <c r="AZ107"/>
      <c r="BA107"/>
      <c r="BB107"/>
      <c r="BC107"/>
      <c r="BD107"/>
      <c r="BE107"/>
      <c r="BF107"/>
      <c r="BG107"/>
      <c r="BH107"/>
      <c r="BI107"/>
      <c r="BJ107"/>
      <c r="BK107"/>
      <c r="BL107"/>
      <c r="BM107"/>
      <c r="BN107"/>
      <c r="BO107"/>
      <c r="BP107"/>
      <c r="BQ107"/>
    </row>
    <row r="108" spans="11:73" x14ac:dyDescent="0.35">
      <c r="K108" s="51"/>
      <c r="L108" s="60"/>
      <c r="M108" s="60"/>
      <c r="N108" s="51"/>
      <c r="O108" s="51"/>
      <c r="P108" s="51"/>
      <c r="Q108" s="51"/>
      <c r="R108" s="51"/>
      <c r="S108" s="51"/>
      <c r="T108" s="51"/>
      <c r="U108" s="51"/>
      <c r="V108" s="51"/>
      <c r="W108" s="51"/>
      <c r="X108" s="51"/>
      <c r="Y108" s="51"/>
      <c r="Z108" s="51"/>
      <c r="AA108" s="51"/>
      <c r="AB108" s="51"/>
      <c r="AC108" s="51"/>
      <c r="AD108" s="51"/>
      <c r="AE108" s="51"/>
      <c r="AF108" s="51"/>
      <c r="AG108" s="51"/>
      <c r="AH108" s="51"/>
      <c r="AI108" s="51"/>
      <c r="AV108"/>
      <c r="AW108"/>
      <c r="AX108"/>
      <c r="AY108"/>
      <c r="AZ108"/>
      <c r="BA108"/>
      <c r="BB108"/>
      <c r="BC108"/>
      <c r="BD108"/>
      <c r="BE108"/>
      <c r="BF108"/>
      <c r="BG108"/>
      <c r="BH108"/>
      <c r="BI108"/>
      <c r="BJ108"/>
      <c r="BK108"/>
      <c r="BL108"/>
      <c r="BM108"/>
      <c r="BN108"/>
      <c r="BO108"/>
      <c r="BP108"/>
      <c r="BQ108"/>
    </row>
    <row r="109" spans="11:73" x14ac:dyDescent="0.35">
      <c r="K109" s="51"/>
      <c r="L109" s="60"/>
      <c r="M109" s="60"/>
      <c r="N109" s="51"/>
      <c r="O109" s="51"/>
      <c r="P109" s="51"/>
      <c r="Q109" s="51"/>
      <c r="R109" s="51"/>
      <c r="S109" s="51"/>
      <c r="T109" s="51"/>
      <c r="U109" s="51"/>
      <c r="V109" s="51"/>
      <c r="W109" s="51"/>
      <c r="X109" s="51"/>
      <c r="Y109" s="51"/>
      <c r="Z109" s="51"/>
      <c r="AA109" s="51"/>
      <c r="AB109" s="51"/>
      <c r="AC109" s="51"/>
      <c r="AD109" s="51"/>
      <c r="AE109" s="51"/>
      <c r="AF109" s="51"/>
      <c r="AG109" s="51"/>
      <c r="AH109" s="51"/>
      <c r="AI109" s="51"/>
      <c r="AV109"/>
      <c r="AW109"/>
      <c r="AX109"/>
      <c r="AY109"/>
      <c r="AZ109"/>
      <c r="BA109"/>
      <c r="BB109"/>
      <c r="BC109"/>
      <c r="BD109"/>
      <c r="BE109"/>
      <c r="BF109"/>
      <c r="BG109"/>
      <c r="BH109"/>
      <c r="BI109"/>
      <c r="BJ109"/>
      <c r="BK109"/>
      <c r="BL109"/>
      <c r="BM109"/>
      <c r="BN109"/>
      <c r="BO109"/>
      <c r="BP109"/>
      <c r="BQ109"/>
    </row>
    <row r="110" spans="11:73" x14ac:dyDescent="0.35">
      <c r="K110" s="51"/>
      <c r="L110" s="60"/>
      <c r="M110" s="60"/>
      <c r="N110" s="51"/>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1:73" x14ac:dyDescent="0.35">
      <c r="K111" s="51"/>
      <c r="L111" s="60"/>
      <c r="M111" s="60"/>
      <c r="N111" s="51"/>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1:73" x14ac:dyDescent="0.35">
      <c r="K112" s="51"/>
      <c r="L112" s="60"/>
      <c r="M112" s="60"/>
      <c r="N112" s="51"/>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1:35" x14ac:dyDescent="0.35">
      <c r="K113" s="51"/>
      <c r="L113" s="60"/>
      <c r="M113" s="60"/>
      <c r="N113" s="51"/>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1:35" x14ac:dyDescent="0.35">
      <c r="K114" s="51"/>
      <c r="L114" s="60"/>
      <c r="M114" s="60"/>
      <c r="N114" s="51"/>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1:35" x14ac:dyDescent="0.35">
      <c r="K115" s="51"/>
      <c r="L115" s="60"/>
      <c r="M115" s="60"/>
      <c r="N115" s="51"/>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1:35" x14ac:dyDescent="0.35">
      <c r="K116" s="51"/>
      <c r="L116" s="60"/>
      <c r="M116" s="60"/>
      <c r="N116" s="51"/>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1:35" x14ac:dyDescent="0.35">
      <c r="K117" s="51"/>
      <c r="L117" s="60"/>
      <c r="M117" s="60"/>
      <c r="N117" s="51"/>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1:35" x14ac:dyDescent="0.35">
      <c r="K118" s="51"/>
      <c r="L118" s="60"/>
      <c r="M118" s="60"/>
      <c r="N118" s="51"/>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1:35" x14ac:dyDescent="0.35">
      <c r="K119" s="51"/>
      <c r="L119" s="60"/>
      <c r="M119" s="60"/>
      <c r="N119" s="51"/>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1:35" x14ac:dyDescent="0.35">
      <c r="K120" s="51"/>
      <c r="L120" s="60"/>
      <c r="M120" s="60"/>
      <c r="N120" s="51"/>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1:35" x14ac:dyDescent="0.35">
      <c r="K121" s="51"/>
      <c r="L121" s="60"/>
      <c r="M121" s="60"/>
      <c r="N121" s="51"/>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1:35" x14ac:dyDescent="0.35">
      <c r="K122" s="51"/>
      <c r="L122" s="60"/>
      <c r="M122" s="60"/>
      <c r="N122" s="51"/>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1:35" x14ac:dyDescent="0.35">
      <c r="K123" s="51"/>
      <c r="L123" s="60"/>
      <c r="M123" s="60"/>
      <c r="N123" s="51"/>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1:35" x14ac:dyDescent="0.35">
      <c r="K124" s="51"/>
      <c r="L124" s="60"/>
      <c r="M124" s="60"/>
      <c r="N124" s="51"/>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1:35" x14ac:dyDescent="0.35">
      <c r="K125" s="51"/>
      <c r="L125" s="60"/>
      <c r="M125" s="60"/>
      <c r="N125" s="51"/>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1:35" x14ac:dyDescent="0.35">
      <c r="K126" s="51"/>
      <c r="L126" s="60"/>
      <c r="M126" s="60"/>
      <c r="N126" s="51"/>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1:35" x14ac:dyDescent="0.35">
      <c r="K127" s="51"/>
      <c r="L127" s="60"/>
      <c r="M127" s="60"/>
      <c r="N127" s="51"/>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1:35" x14ac:dyDescent="0.35">
      <c r="K128" s="51"/>
      <c r="L128" s="60"/>
      <c r="M128" s="60"/>
      <c r="N128" s="51"/>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1:35" x14ac:dyDescent="0.35">
      <c r="K129" s="51"/>
      <c r="L129" s="60"/>
      <c r="M129" s="60"/>
      <c r="N129" s="51"/>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1:35" x14ac:dyDescent="0.35">
      <c r="K130" s="51"/>
      <c r="L130" s="60"/>
      <c r="M130" s="60"/>
      <c r="N130" s="51"/>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1:35" x14ac:dyDescent="0.35">
      <c r="K131" s="51"/>
      <c r="L131" s="60"/>
      <c r="M131" s="60"/>
      <c r="N131" s="51"/>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1:35" x14ac:dyDescent="0.35">
      <c r="K132" s="51"/>
      <c r="L132" s="60"/>
      <c r="M132" s="60"/>
      <c r="N132" s="51"/>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1:35" x14ac:dyDescent="0.35">
      <c r="K133" s="51"/>
      <c r="L133" s="60"/>
      <c r="M133" s="60"/>
      <c r="N133" s="51"/>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1:35" x14ac:dyDescent="0.35">
      <c r="K134" s="51"/>
      <c r="L134" s="60"/>
      <c r="M134" s="60"/>
      <c r="N134" s="51"/>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1:35" x14ac:dyDescent="0.35">
      <c r="K135" s="51"/>
      <c r="L135" s="60"/>
      <c r="M135" s="60"/>
      <c r="N135" s="51"/>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1:35" x14ac:dyDescent="0.35">
      <c r="K136" s="51"/>
      <c r="L136" s="60"/>
      <c r="M136" s="60"/>
      <c r="N136" s="51"/>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1:35" x14ac:dyDescent="0.35">
      <c r="K137" s="51"/>
      <c r="L137" s="60"/>
      <c r="M137" s="60"/>
      <c r="N137" s="51"/>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1:35" x14ac:dyDescent="0.35">
      <c r="K138" s="51"/>
      <c r="L138" s="60"/>
      <c r="M138" s="60"/>
      <c r="N138" s="51"/>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1:35" x14ac:dyDescent="0.35">
      <c r="K139" s="51"/>
      <c r="L139" s="60"/>
      <c r="M139" s="60"/>
      <c r="N139" s="51"/>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1:35" x14ac:dyDescent="0.35">
      <c r="K140" s="51"/>
      <c r="L140" s="60"/>
      <c r="M140" s="60"/>
      <c r="N140" s="51"/>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1:35" x14ac:dyDescent="0.35">
      <c r="K141" s="51"/>
      <c r="L141" s="60"/>
      <c r="M141" s="60"/>
      <c r="N141" s="51"/>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1:35" x14ac:dyDescent="0.35">
      <c r="K142" s="51"/>
      <c r="L142" s="60"/>
      <c r="M142" s="60"/>
      <c r="N142" s="51"/>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1:35" x14ac:dyDescent="0.35">
      <c r="K143" s="51"/>
      <c r="L143" s="60"/>
      <c r="M143" s="60"/>
      <c r="N143" s="51"/>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1:35" x14ac:dyDescent="0.35">
      <c r="K144" s="51"/>
      <c r="L144" s="60"/>
      <c r="M144" s="60"/>
      <c r="N144" s="51"/>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1:35" x14ac:dyDescent="0.35">
      <c r="K145" s="51"/>
      <c r="L145" s="60"/>
      <c r="M145" s="60"/>
      <c r="N145" s="51"/>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1:35" x14ac:dyDescent="0.35">
      <c r="K146" s="51"/>
      <c r="L146" s="60"/>
      <c r="M146" s="60"/>
      <c r="N146" s="51"/>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1:35" x14ac:dyDescent="0.35">
      <c r="K147" s="51"/>
      <c r="L147" s="60"/>
      <c r="M147" s="60"/>
      <c r="N147" s="51"/>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1:35" x14ac:dyDescent="0.35">
      <c r="K148" s="51"/>
      <c r="L148" s="60"/>
      <c r="M148" s="60"/>
      <c r="N148" s="51"/>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1:35" x14ac:dyDescent="0.35">
      <c r="K149" s="51"/>
      <c r="L149" s="60"/>
      <c r="M149" s="60"/>
      <c r="N149" s="51"/>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1:35" x14ac:dyDescent="0.35">
      <c r="K150" s="51"/>
      <c r="L150" s="60"/>
      <c r="M150" s="60"/>
      <c r="N150" s="51"/>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1:35" x14ac:dyDescent="0.35">
      <c r="K151" s="51"/>
      <c r="L151" s="60"/>
      <c r="M151" s="60"/>
      <c r="N151" s="51"/>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1:35" x14ac:dyDescent="0.35">
      <c r="K152" s="51"/>
      <c r="L152" s="60"/>
      <c r="M152" s="60"/>
      <c r="N152" s="51"/>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1:35" x14ac:dyDescent="0.35">
      <c r="K153" s="51"/>
      <c r="L153" s="60"/>
      <c r="M153" s="60"/>
      <c r="N153" s="51"/>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1:35" x14ac:dyDescent="0.35">
      <c r="K154" s="51"/>
      <c r="L154" s="60"/>
      <c r="M154" s="60"/>
      <c r="N154" s="51"/>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1:35" x14ac:dyDescent="0.35">
      <c r="K155" s="51"/>
      <c r="L155" s="60"/>
      <c r="M155" s="60"/>
      <c r="N155" s="51"/>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1:35" x14ac:dyDescent="0.35">
      <c r="K156" s="51"/>
      <c r="L156" s="60"/>
      <c r="M156" s="60"/>
      <c r="N156" s="51"/>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1:35" x14ac:dyDescent="0.35">
      <c r="K157" s="51"/>
      <c r="L157" s="60"/>
      <c r="M157" s="60"/>
      <c r="N157" s="51"/>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1:35" x14ac:dyDescent="0.35">
      <c r="K158" s="51"/>
      <c r="L158" s="60"/>
      <c r="M158" s="60"/>
      <c r="N158" s="51"/>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1:35" x14ac:dyDescent="0.35">
      <c r="K159" s="51"/>
      <c r="L159" s="60"/>
      <c r="M159" s="60"/>
      <c r="N159" s="51"/>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1:35" x14ac:dyDescent="0.35">
      <c r="K160" s="51"/>
      <c r="L160" s="60"/>
      <c r="M160" s="60"/>
      <c r="N160" s="51"/>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1:35" x14ac:dyDescent="0.35">
      <c r="K161" s="51"/>
      <c r="L161" s="60"/>
      <c r="M161" s="60"/>
      <c r="N161" s="51"/>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1:35" x14ac:dyDescent="0.35">
      <c r="K162" s="51"/>
      <c r="L162" s="60"/>
      <c r="M162" s="60"/>
      <c r="N162" s="51"/>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1:35" x14ac:dyDescent="0.35">
      <c r="K163" s="51"/>
      <c r="L163" s="60"/>
      <c r="M163" s="60"/>
      <c r="N163" s="51"/>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1:35" x14ac:dyDescent="0.35">
      <c r="K164" s="51"/>
      <c r="L164" s="60"/>
      <c r="M164" s="60"/>
      <c r="N164" s="51"/>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1:35" x14ac:dyDescent="0.35">
      <c r="K165" s="51"/>
      <c r="L165" s="60"/>
      <c r="M165" s="60"/>
      <c r="N165" s="51"/>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1:35" x14ac:dyDescent="0.35">
      <c r="K166" s="51"/>
      <c r="L166" s="60"/>
      <c r="M166" s="60"/>
      <c r="N166" s="51"/>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1:35" x14ac:dyDescent="0.35">
      <c r="K167" s="51"/>
      <c r="L167" s="60"/>
      <c r="M167" s="60"/>
      <c r="N167" s="51"/>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1:35" x14ac:dyDescent="0.35">
      <c r="K168" s="51"/>
      <c r="L168" s="60"/>
      <c r="M168" s="60"/>
      <c r="N168" s="51"/>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1:35" x14ac:dyDescent="0.35">
      <c r="K169" s="51"/>
      <c r="L169" s="60"/>
      <c r="M169" s="60"/>
      <c r="N169" s="51"/>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1:35" x14ac:dyDescent="0.35">
      <c r="K170" s="51"/>
      <c r="L170" s="60"/>
      <c r="M170" s="60"/>
      <c r="N170" s="51"/>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1:35" x14ac:dyDescent="0.35">
      <c r="K171" s="51"/>
      <c r="L171" s="60"/>
      <c r="M171" s="60"/>
      <c r="N171" s="51"/>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1:35" x14ac:dyDescent="0.35">
      <c r="K172" s="51"/>
      <c r="L172" s="60"/>
      <c r="M172" s="60"/>
      <c r="N172" s="51"/>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1:35" x14ac:dyDescent="0.35">
      <c r="K173" s="51"/>
      <c r="L173" s="60"/>
      <c r="M173" s="60"/>
      <c r="N173" s="51"/>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1:35" x14ac:dyDescent="0.35">
      <c r="K174" s="51"/>
      <c r="L174" s="60"/>
      <c r="M174" s="60"/>
      <c r="N174" s="51"/>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1:35" x14ac:dyDescent="0.35">
      <c r="K175" s="51"/>
      <c r="L175" s="60"/>
      <c r="M175" s="60"/>
      <c r="N175" s="51"/>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1:35" x14ac:dyDescent="0.35">
      <c r="K176" s="51"/>
      <c r="L176" s="60"/>
      <c r="M176" s="60"/>
      <c r="N176" s="51"/>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1:35" x14ac:dyDescent="0.35">
      <c r="K177" s="51"/>
      <c r="L177" s="60"/>
      <c r="M177" s="60"/>
      <c r="N177" s="51"/>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1:35" x14ac:dyDescent="0.35">
      <c r="K178" s="51"/>
      <c r="L178" s="60"/>
      <c r="M178" s="60"/>
      <c r="N178" s="51"/>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1:35" x14ac:dyDescent="0.35">
      <c r="K179" s="51"/>
      <c r="L179" s="60"/>
      <c r="M179" s="60"/>
      <c r="N179" s="51"/>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1:35" x14ac:dyDescent="0.35">
      <c r="K180" s="51"/>
      <c r="L180" s="60"/>
      <c r="M180" s="60"/>
      <c r="N180" s="51"/>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1:35" x14ac:dyDescent="0.35">
      <c r="K181" s="51"/>
      <c r="L181" s="60"/>
      <c r="M181" s="60"/>
      <c r="N181" s="51"/>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1:35" x14ac:dyDescent="0.35">
      <c r="K182" s="51"/>
      <c r="L182" s="60"/>
      <c r="M182" s="60"/>
      <c r="N182" s="51"/>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1:35" x14ac:dyDescent="0.35">
      <c r="K183" s="51"/>
      <c r="L183" s="60"/>
      <c r="M183" s="60"/>
      <c r="N183" s="51"/>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1:35" x14ac:dyDescent="0.35">
      <c r="K184" s="51"/>
      <c r="L184" s="60"/>
      <c r="M184" s="60"/>
      <c r="N184" s="51"/>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1:35" x14ac:dyDescent="0.35">
      <c r="K185" s="51"/>
      <c r="L185" s="60"/>
      <c r="M185" s="60"/>
      <c r="N185" s="51"/>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1:35" x14ac:dyDescent="0.35">
      <c r="K186" s="51"/>
      <c r="L186" s="60"/>
      <c r="M186" s="60"/>
      <c r="N186" s="51"/>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1:35" x14ac:dyDescent="0.35">
      <c r="K187" s="51"/>
      <c r="L187" s="60"/>
      <c r="M187" s="60"/>
      <c r="N187" s="51"/>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1:35" x14ac:dyDescent="0.35">
      <c r="K188" s="51"/>
      <c r="L188" s="60"/>
      <c r="M188" s="60"/>
      <c r="N188" s="51"/>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1:35" x14ac:dyDescent="0.35">
      <c r="K189" s="51"/>
      <c r="L189" s="60"/>
      <c r="M189" s="60"/>
      <c r="N189" s="51"/>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1:35" x14ac:dyDescent="0.35">
      <c r="K190" s="51"/>
      <c r="L190" s="60"/>
      <c r="M190" s="60"/>
      <c r="N190" s="51"/>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1:35" x14ac:dyDescent="0.35">
      <c r="K191" s="51"/>
      <c r="L191" s="60"/>
      <c r="M191" s="60"/>
      <c r="N191" s="51"/>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1:35" x14ac:dyDescent="0.35">
      <c r="K192" s="51"/>
      <c r="L192" s="60"/>
      <c r="M192" s="60"/>
      <c r="N192" s="51"/>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1:35" x14ac:dyDescent="0.35">
      <c r="K193" s="51"/>
      <c r="L193" s="60"/>
      <c r="M193" s="60"/>
      <c r="N193" s="51"/>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1:35" x14ac:dyDescent="0.35">
      <c r="K194" s="51"/>
      <c r="L194" s="60"/>
      <c r="M194" s="60"/>
      <c r="N194" s="51"/>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1:35" x14ac:dyDescent="0.35">
      <c r="K195" s="51"/>
      <c r="L195" s="60"/>
      <c r="M195" s="60"/>
      <c r="N195" s="51"/>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1:35" x14ac:dyDescent="0.35">
      <c r="K196" s="51"/>
      <c r="L196" s="60"/>
      <c r="M196" s="60"/>
      <c r="N196" s="51"/>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1:35" x14ac:dyDescent="0.35">
      <c r="K197" s="51"/>
      <c r="L197" s="60"/>
      <c r="M197" s="60"/>
      <c r="N197" s="51"/>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1:35" x14ac:dyDescent="0.35">
      <c r="K198" s="51"/>
      <c r="L198" s="60"/>
      <c r="M198" s="60"/>
      <c r="N198" s="51"/>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1:35" x14ac:dyDescent="0.35">
      <c r="K199" s="51"/>
      <c r="L199" s="60"/>
      <c r="M199" s="60"/>
      <c r="N199" s="51"/>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1:35" x14ac:dyDescent="0.35">
      <c r="K200" s="51"/>
      <c r="L200" s="60"/>
      <c r="M200" s="60"/>
      <c r="N200" s="51"/>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1:35" x14ac:dyDescent="0.35">
      <c r="K201" s="51"/>
      <c r="L201" s="60"/>
      <c r="M201" s="60"/>
      <c r="N201" s="51"/>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1:35" x14ac:dyDescent="0.35">
      <c r="K202" s="51"/>
      <c r="L202" s="60"/>
      <c r="M202" s="60"/>
      <c r="N202" s="51"/>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1:35" x14ac:dyDescent="0.35">
      <c r="K203" s="51"/>
      <c r="L203" s="60"/>
      <c r="M203" s="60"/>
      <c r="N203" s="51"/>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1:35" x14ac:dyDescent="0.35">
      <c r="K204" s="51"/>
      <c r="L204" s="60"/>
      <c r="M204" s="60"/>
      <c r="N204" s="51"/>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1:35" x14ac:dyDescent="0.35">
      <c r="K205" s="51"/>
      <c r="L205" s="60"/>
      <c r="M205" s="60"/>
      <c r="N205" s="51"/>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1:35" x14ac:dyDescent="0.35">
      <c r="K206" s="51"/>
      <c r="L206" s="60"/>
      <c r="M206" s="60"/>
      <c r="N206" s="51"/>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1:35" x14ac:dyDescent="0.35">
      <c r="K207" s="51"/>
      <c r="L207" s="60"/>
      <c r="M207" s="60"/>
      <c r="N207" s="51"/>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1:35" x14ac:dyDescent="0.35">
      <c r="K208" s="51"/>
      <c r="L208" s="60"/>
      <c r="M208" s="60"/>
      <c r="N208" s="51"/>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1:35" x14ac:dyDescent="0.35">
      <c r="K209" s="51"/>
      <c r="L209" s="60"/>
      <c r="M209" s="60"/>
      <c r="N209" s="51"/>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1:35" x14ac:dyDescent="0.35">
      <c r="K210" s="51"/>
      <c r="L210" s="60"/>
      <c r="M210" s="60"/>
      <c r="N210" s="51"/>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1:35" x14ac:dyDescent="0.35">
      <c r="K211" s="51"/>
      <c r="L211" s="60"/>
      <c r="M211" s="60"/>
      <c r="N211" s="51"/>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1:35" x14ac:dyDescent="0.35">
      <c r="K212" s="51"/>
      <c r="L212" s="60"/>
      <c r="M212" s="60"/>
      <c r="N212" s="51"/>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1:35" x14ac:dyDescent="0.35">
      <c r="K213" s="51"/>
      <c r="L213" s="60"/>
      <c r="M213" s="60"/>
      <c r="N213" s="51"/>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1:35" x14ac:dyDescent="0.35">
      <c r="K214" s="51"/>
      <c r="L214" s="60"/>
      <c r="M214" s="60"/>
      <c r="N214" s="51"/>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1:35" x14ac:dyDescent="0.35">
      <c r="K215" s="51"/>
      <c r="L215" s="60"/>
      <c r="M215" s="60"/>
      <c r="N215" s="51"/>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1:35" x14ac:dyDescent="0.35">
      <c r="K216" s="51"/>
      <c r="L216" s="60"/>
      <c r="M216" s="60"/>
      <c r="N216" s="51"/>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1:35" x14ac:dyDescent="0.35">
      <c r="K217" s="51"/>
      <c r="L217" s="60"/>
      <c r="M217" s="60"/>
      <c r="N217" s="51"/>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1:35" x14ac:dyDescent="0.35">
      <c r="K218" s="51"/>
      <c r="L218" s="60"/>
      <c r="M218" s="60"/>
      <c r="N218" s="51"/>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1:35" x14ac:dyDescent="0.35">
      <c r="K219" s="51"/>
      <c r="L219" s="60"/>
      <c r="M219" s="60"/>
      <c r="N219" s="51"/>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1:35" x14ac:dyDescent="0.35">
      <c r="K220" s="51"/>
      <c r="L220" s="60"/>
      <c r="M220" s="60"/>
      <c r="N220" s="51"/>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1:35" x14ac:dyDescent="0.35">
      <c r="K221" s="51"/>
      <c r="L221" s="60"/>
      <c r="M221" s="60"/>
      <c r="N221" s="51"/>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1:35" x14ac:dyDescent="0.35">
      <c r="K222" s="51"/>
      <c r="L222" s="60"/>
      <c r="M222" s="60"/>
      <c r="N222" s="51"/>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1:35" x14ac:dyDescent="0.35">
      <c r="K223" s="51"/>
      <c r="L223" s="60"/>
      <c r="M223" s="60"/>
      <c r="N223" s="51"/>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1:35" x14ac:dyDescent="0.35">
      <c r="K224" s="51"/>
      <c r="L224" s="60"/>
      <c r="M224" s="60"/>
      <c r="N224" s="51"/>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1:35" x14ac:dyDescent="0.35">
      <c r="K225" s="51"/>
      <c r="L225" s="60"/>
      <c r="M225" s="60"/>
      <c r="N225" s="51"/>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1:35" x14ac:dyDescent="0.35">
      <c r="K226" s="51"/>
      <c r="L226" s="60"/>
      <c r="M226" s="60"/>
      <c r="N226" s="51"/>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1:35" x14ac:dyDescent="0.35">
      <c r="K227" s="51"/>
      <c r="L227" s="60"/>
      <c r="M227" s="60"/>
      <c r="N227" s="51"/>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1:35" x14ac:dyDescent="0.35">
      <c r="K228" s="51"/>
      <c r="L228" s="60"/>
      <c r="M228" s="60"/>
      <c r="N228" s="51"/>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1:35" x14ac:dyDescent="0.35">
      <c r="K229" s="51"/>
      <c r="L229" s="60"/>
      <c r="M229" s="60"/>
      <c r="N229" s="51"/>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1:35" x14ac:dyDescent="0.35">
      <c r="K230" s="51"/>
      <c r="L230" s="60"/>
      <c r="M230" s="60"/>
      <c r="N230" s="51"/>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1:35" x14ac:dyDescent="0.35">
      <c r="K231" s="51"/>
      <c r="L231" s="60"/>
      <c r="M231" s="60"/>
      <c r="N231" s="51"/>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1:35" x14ac:dyDescent="0.35">
      <c r="K232" s="51"/>
      <c r="L232" s="60"/>
      <c r="M232" s="60"/>
      <c r="N232" s="51"/>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1:35" x14ac:dyDescent="0.35">
      <c r="K233" s="51"/>
      <c r="L233" s="60"/>
      <c r="M233" s="60"/>
      <c r="N233" s="51"/>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1:35" x14ac:dyDescent="0.35">
      <c r="K234" s="51"/>
      <c r="L234" s="60"/>
      <c r="M234" s="60"/>
      <c r="N234" s="51"/>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1:35" x14ac:dyDescent="0.35">
      <c r="K235" s="51"/>
      <c r="L235" s="60"/>
      <c r="M235" s="60"/>
      <c r="N235" s="51"/>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1:35" x14ac:dyDescent="0.35">
      <c r="K236" s="51"/>
      <c r="L236" s="60"/>
      <c r="M236" s="60"/>
      <c r="N236" s="51"/>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1:35" x14ac:dyDescent="0.35">
      <c r="K237" s="51"/>
      <c r="L237" s="60"/>
      <c r="M237" s="60"/>
      <c r="N237" s="51"/>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1:35" x14ac:dyDescent="0.35">
      <c r="K238" s="51"/>
      <c r="L238" s="60"/>
      <c r="M238" s="60"/>
      <c r="N238" s="51"/>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1:35" x14ac:dyDescent="0.35">
      <c r="K239" s="51"/>
      <c r="L239" s="60"/>
      <c r="M239" s="60"/>
      <c r="N239" s="51"/>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1:35" x14ac:dyDescent="0.35">
      <c r="K240" s="51"/>
      <c r="L240" s="60"/>
      <c r="M240" s="60"/>
      <c r="N240" s="51"/>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1:35" x14ac:dyDescent="0.35">
      <c r="K241" s="51"/>
      <c r="L241" s="60"/>
      <c r="M241" s="60"/>
      <c r="N241" s="51"/>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1:35" x14ac:dyDescent="0.35">
      <c r="K242" s="51"/>
      <c r="L242" s="60"/>
      <c r="M242" s="60"/>
      <c r="N242" s="51"/>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1:35" x14ac:dyDescent="0.35">
      <c r="K243" s="51"/>
      <c r="L243" s="60"/>
      <c r="M243" s="60"/>
      <c r="N243" s="51"/>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1:35" x14ac:dyDescent="0.35">
      <c r="K244" s="51"/>
      <c r="L244" s="60"/>
      <c r="M244" s="60"/>
      <c r="N244" s="51"/>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1:35" x14ac:dyDescent="0.35">
      <c r="K245" s="51"/>
      <c r="L245" s="60"/>
      <c r="M245" s="60"/>
      <c r="N245" s="51"/>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1:35" x14ac:dyDescent="0.35">
      <c r="K246" s="51"/>
      <c r="L246" s="60"/>
      <c r="M246" s="60"/>
      <c r="N246" s="51"/>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1:35" x14ac:dyDescent="0.35">
      <c r="K247" s="51"/>
      <c r="L247" s="60"/>
      <c r="M247" s="60"/>
      <c r="N247" s="51"/>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1:35" x14ac:dyDescent="0.35">
      <c r="K248" s="51"/>
      <c r="L248" s="60"/>
      <c r="M248" s="60"/>
      <c r="N248" s="51"/>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1:35" x14ac:dyDescent="0.35">
      <c r="K249" s="51"/>
      <c r="L249" s="60"/>
      <c r="M249" s="60"/>
      <c r="N249" s="51"/>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1:35" x14ac:dyDescent="0.35">
      <c r="K250" s="51"/>
      <c r="L250" s="60"/>
      <c r="M250" s="60"/>
      <c r="N250" s="51"/>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1:35" x14ac:dyDescent="0.35">
      <c r="K251" s="51"/>
      <c r="L251" s="60"/>
      <c r="M251" s="60"/>
      <c r="N251" s="51"/>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1:35" x14ac:dyDescent="0.35">
      <c r="K252" s="51"/>
      <c r="L252" s="60"/>
      <c r="M252" s="60"/>
      <c r="N252" s="51"/>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1:35" x14ac:dyDescent="0.35">
      <c r="K253" s="51"/>
      <c r="L253" s="60"/>
      <c r="M253" s="60"/>
      <c r="N253" s="51"/>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1:35" x14ac:dyDescent="0.35">
      <c r="K254" s="51"/>
      <c r="L254" s="60"/>
      <c r="M254" s="60"/>
      <c r="N254" s="51"/>
      <c r="O254" s="51"/>
      <c r="P254" s="51"/>
      <c r="Q254" s="51"/>
      <c r="R254" s="51"/>
      <c r="S254" s="51"/>
      <c r="T254" s="51"/>
      <c r="U254" s="51"/>
      <c r="V254" s="51"/>
      <c r="W254" s="51"/>
      <c r="X254" s="51"/>
      <c r="Y254" s="51"/>
      <c r="AA254" s="51"/>
      <c r="AB254" s="51"/>
      <c r="AC254" s="51"/>
      <c r="AD254" s="51"/>
      <c r="AE254" s="51"/>
      <c r="AF254" s="51"/>
      <c r="AG254" s="51"/>
      <c r="AH254" s="51"/>
      <c r="AI254" s="51"/>
    </row>
    <row r="255" spans="11:35" x14ac:dyDescent="0.35">
      <c r="K255" s="51"/>
      <c r="L255" s="60"/>
      <c r="N255" s="51"/>
      <c r="O255" s="51"/>
      <c r="P255" s="51"/>
      <c r="Q255" s="51"/>
      <c r="R255" s="51"/>
      <c r="S255" s="51"/>
      <c r="T255" s="51"/>
      <c r="U255" s="51"/>
      <c r="V255" s="51"/>
      <c r="W255" s="51"/>
      <c r="X255" s="51"/>
      <c r="Y255" s="51"/>
      <c r="AA255" s="51"/>
      <c r="AB255" s="51"/>
      <c r="AC255" s="51"/>
      <c r="AD255" s="51"/>
      <c r="AE255" s="51"/>
      <c r="AF255" s="51"/>
      <c r="AG255" s="51"/>
      <c r="AH255" s="51"/>
      <c r="AI255" s="51"/>
    </row>
    <row r="256" spans="11:35" x14ac:dyDescent="0.35">
      <c r="K256" s="51"/>
      <c r="L256" s="60"/>
      <c r="N256" s="51"/>
      <c r="O256" s="51"/>
      <c r="P256" s="51"/>
      <c r="Q256" s="51"/>
      <c r="R256" s="51"/>
      <c r="S256" s="51"/>
      <c r="T256" s="51"/>
      <c r="U256" s="51"/>
      <c r="V256" s="51"/>
      <c r="W256" s="51"/>
      <c r="X256" s="51"/>
      <c r="Y256" s="51"/>
      <c r="AA256" s="51"/>
      <c r="AB256" s="51"/>
      <c r="AC256" s="51"/>
      <c r="AD256" s="51"/>
      <c r="AE256" s="51"/>
      <c r="AF256" s="51"/>
      <c r="AG256" s="51"/>
      <c r="AH256" s="51"/>
      <c r="AI256" s="51"/>
    </row>
    <row r="257" spans="11:35" x14ac:dyDescent="0.35">
      <c r="K257" s="51"/>
      <c r="L257" s="60"/>
      <c r="N257" s="51"/>
      <c r="O257" s="51"/>
      <c r="P257" s="51"/>
      <c r="Q257" s="51"/>
      <c r="R257" s="51"/>
      <c r="S257" s="51"/>
      <c r="T257" s="51"/>
      <c r="U257" s="51"/>
      <c r="V257" s="51"/>
      <c r="W257" s="51"/>
      <c r="X257" s="51"/>
      <c r="Y257" s="51"/>
      <c r="AA257" s="51"/>
      <c r="AB257" s="51"/>
      <c r="AC257" s="51"/>
      <c r="AD257" s="51"/>
      <c r="AE257" s="51"/>
      <c r="AF257" s="51"/>
      <c r="AG257" s="51"/>
      <c r="AH257" s="51"/>
      <c r="AI257" s="51"/>
    </row>
    <row r="258" spans="11:35" x14ac:dyDescent="0.35">
      <c r="L258" s="60"/>
      <c r="AH258" s="51"/>
    </row>
  </sheetData>
  <sheetProtection sheet="1" selectLockedCells="1" selectUnlockedCells="1"/>
  <sortState xmlns:xlrd2="http://schemas.microsoft.com/office/spreadsheetml/2017/richdata2" ref="G5:G14">
    <sortCondition ref="G5:G14"/>
  </sortState>
  <mergeCells count="9">
    <mergeCell ref="AB63:AC63"/>
    <mergeCell ref="AB54:AC54"/>
    <mergeCell ref="B3:E3"/>
    <mergeCell ref="AB3:AE3"/>
    <mergeCell ref="AG3:AH3"/>
    <mergeCell ref="U3:V3"/>
    <mergeCell ref="K3:M3"/>
    <mergeCell ref="Q3:S3"/>
    <mergeCell ref="G3:I3"/>
  </mergeCells>
  <phoneticPr fontId="77" type="noConversion"/>
  <pageMargins left="0.7" right="0.7" top="0.75" bottom="0.75" header="0" footer="0"/>
  <pageSetup orientation="landscape" r:id="rId1"/>
  <ignoredErrors>
    <ignoredError sqref="R5" calculatedColumn="1"/>
  </ignoredErrors>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38EC37-A3F4-4325-91A2-8CDB1658F8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38</vt:i4>
      </vt:variant>
    </vt:vector>
  </HeadingPairs>
  <TitlesOfParts>
    <vt:vector size="47" baseType="lpstr">
      <vt:lpstr>0 - Intro + Instructions</vt:lpstr>
      <vt:lpstr>1 - Agency POCs</vt:lpstr>
      <vt:lpstr>2 - SUM &amp; BIC Plans</vt:lpstr>
      <vt:lpstr>3 - AoAs, Tier 0 and 1</vt:lpstr>
      <vt:lpstr>4 - Transactional Data</vt:lpstr>
      <vt:lpstr>5 - Training</vt:lpstr>
      <vt:lpstr>6 - Agency Maturity Framework</vt:lpstr>
      <vt:lpstr>7 - Agency KPI &amp; Target Summary</vt:lpstr>
      <vt:lpstr>Data Validation</vt:lpstr>
      <vt:lpstr>Agency</vt:lpstr>
      <vt:lpstr>Agency_Abbreviation</vt:lpstr>
      <vt:lpstr>'6 - Agency Maturity Framework'!CM_A_Ranking</vt:lpstr>
      <vt:lpstr>'6 - Agency Maturity Framework'!CM_B_Ranking</vt:lpstr>
      <vt:lpstr>'6 - Agency Maturity Framework'!CM_C_Ranking</vt:lpstr>
      <vt:lpstr>'6 - Agency Maturity Framework'!CM_D_Ranking</vt:lpstr>
      <vt:lpstr>'6 - Agency Maturity Framework'!CM_E_Ranking</vt:lpstr>
      <vt:lpstr>'6 - Agency Maturity Framework'!CM_F_Ranking</vt:lpstr>
      <vt:lpstr>'6 - Agency Maturity Framework'!CM_H_Ranking</vt:lpstr>
      <vt:lpstr>'6 - Agency Maturity Framework'!CM_I_Ranking</vt:lpstr>
      <vt:lpstr>No</vt:lpstr>
      <vt:lpstr>Predicted_Common_Spend</vt:lpstr>
      <vt:lpstr>'6 - Agency Maturity Framework'!Select_AcquisitionPhase</vt:lpstr>
      <vt:lpstr>Select_AcquisitionPhase</vt:lpstr>
      <vt:lpstr>'6 - Agency Maturity Framework'!Select_Agency</vt:lpstr>
      <vt:lpstr>Select_Agency</vt:lpstr>
      <vt:lpstr>'6 - Agency Maturity Framework'!Select_AoA_0_1_Tier</vt:lpstr>
      <vt:lpstr>Select_AoA_0_1_Tier</vt:lpstr>
      <vt:lpstr>'6 - Agency Maturity Framework'!Select_CM_Ranking</vt:lpstr>
      <vt:lpstr>Select_CM_Ranking</vt:lpstr>
      <vt:lpstr>'6 - Agency Maturity Framework'!Select_Frequency</vt:lpstr>
      <vt:lpstr>Select_Frequency</vt:lpstr>
      <vt:lpstr>'6 - Agency Maturity Framework'!Select_JustificationCode</vt:lpstr>
      <vt:lpstr>Select_JustificationCode</vt:lpstr>
      <vt:lpstr>'6 - Agency Maturity Framework'!Select_L1Category</vt:lpstr>
      <vt:lpstr>Select_L1Category</vt:lpstr>
      <vt:lpstr>'6 - Agency Maturity Framework'!Select_L2Category</vt:lpstr>
      <vt:lpstr>Select_L2Category</vt:lpstr>
      <vt:lpstr>'6 - Agency Maturity Framework'!Select_SUM_BIC_Tier</vt:lpstr>
      <vt:lpstr>Select_SUM_BIC_Tier</vt:lpstr>
      <vt:lpstr>'6 - Agency Maturity Framework'!Select_TrainingCourse</vt:lpstr>
      <vt:lpstr>Select_TrainingCourse</vt:lpstr>
      <vt:lpstr>'6 - Agency Maturity Framework'!Select_YN</vt:lpstr>
      <vt:lpstr>Select_YN</vt:lpstr>
      <vt:lpstr>Total_BIC</vt:lpstr>
      <vt:lpstr>Total_SUM</vt:lpstr>
      <vt:lpstr>Total_Training</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Alana Wertheimer</dc:creator>
  <cp:lastModifiedBy>CarleySJackson</cp:lastModifiedBy>
  <cp:lastPrinted>2024-07-10T13:29:46Z</cp:lastPrinted>
  <dcterms:created xsi:type="dcterms:W3CDTF">2021-10-14T17:23:08Z</dcterms:created>
  <dcterms:modified xsi:type="dcterms:W3CDTF">2024-09-24T13:50:45Z</dcterms:modified>
</cp:coreProperties>
</file>